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T:\05.-Programas de Operacion\PE VALPARAISO\02.-POT\A5\202102\"/>
    </mc:Choice>
  </mc:AlternateContent>
  <bookViews>
    <workbookView xWindow="0" yWindow="0" windowWidth="17250" windowHeight="5760" activeTab="1"/>
  </bookViews>
  <sheets>
    <sheet name="TAPA" sheetId="6" r:id="rId1"/>
    <sheet name="PC" sheetId="3" r:id="rId2"/>
    <sheet name="LPP" sheetId="8" r:id="rId3"/>
    <sheet name="Resumen" sheetId="5" state="hidden" r:id="rId4"/>
  </sheets>
  <definedNames>
    <definedName name="_xlnm.Print_Area" localSheetId="0">TAPA!$B$2:$J$13</definedName>
  </definedNames>
  <calcPr calcId="152511"/>
  <pivotCaches>
    <pivotCache cacheId="0" r:id="rId5"/>
    <pivotCache cacheId="1" r:id="rId6"/>
    <pivotCache cacheId="2" r:id="rId7"/>
  </pivotCaches>
</workbook>
</file>

<file path=xl/calcChain.xml><?xml version="1.0" encoding="utf-8"?>
<calcChain xmlns="http://schemas.openxmlformats.org/spreadsheetml/2006/main">
  <c r="O4" i="5" l="1"/>
  <c r="M3" i="5" l="1"/>
  <c r="M4" i="5"/>
  <c r="M5" i="5"/>
  <c r="M6" i="5"/>
  <c r="M7" i="5"/>
  <c r="M8" i="5"/>
  <c r="M9" i="5"/>
  <c r="M10" i="5"/>
  <c r="M11" i="5"/>
  <c r="M12" i="5"/>
  <c r="M13" i="5"/>
  <c r="M14" i="5"/>
  <c r="M15" i="5"/>
  <c r="M16" i="5"/>
  <c r="M17" i="5"/>
  <c r="M18" i="5"/>
  <c r="M19" i="5"/>
  <c r="M20" i="5"/>
  <c r="O20" i="5"/>
  <c r="O19" i="5"/>
  <c r="O18" i="5"/>
  <c r="O17" i="5"/>
  <c r="O16" i="5"/>
  <c r="O15" i="5"/>
  <c r="O14" i="5"/>
  <c r="O13" i="5"/>
  <c r="O12" i="5"/>
  <c r="O11" i="5"/>
  <c r="O10" i="5"/>
  <c r="O9" i="5"/>
  <c r="O8" i="5"/>
  <c r="O7" i="5"/>
  <c r="O6" i="5"/>
  <c r="O5" i="5"/>
  <c r="O3" i="5"/>
  <c r="C7" i="8"/>
  <c r="K3" i="5"/>
  <c r="L3" i="5"/>
  <c r="N3" i="5"/>
  <c r="K4" i="5"/>
  <c r="L4" i="5"/>
  <c r="N4" i="5"/>
  <c r="K5" i="5"/>
  <c r="L5" i="5"/>
  <c r="N5" i="5"/>
  <c r="K6" i="5"/>
  <c r="L6" i="5"/>
  <c r="N6" i="5"/>
  <c r="K7" i="5"/>
  <c r="L7" i="5"/>
  <c r="N7" i="5"/>
  <c r="K8" i="5"/>
  <c r="L8" i="5"/>
  <c r="N8" i="5"/>
  <c r="K9" i="5"/>
  <c r="L9" i="5"/>
  <c r="N9" i="5"/>
  <c r="K10" i="5"/>
  <c r="L10" i="5"/>
  <c r="N10" i="5"/>
  <c r="K11" i="5"/>
  <c r="L11" i="5"/>
  <c r="N11" i="5"/>
  <c r="K12" i="5"/>
  <c r="L12" i="5"/>
  <c r="N12" i="5"/>
  <c r="K13" i="5"/>
  <c r="L13" i="5"/>
  <c r="N13" i="5"/>
  <c r="K14" i="5"/>
  <c r="L14" i="5"/>
  <c r="N14" i="5"/>
  <c r="K15" i="5"/>
  <c r="L15" i="5"/>
  <c r="N15" i="5"/>
  <c r="K16" i="5"/>
  <c r="L16" i="5"/>
  <c r="N16" i="5"/>
  <c r="K17" i="5"/>
  <c r="L17" i="5"/>
  <c r="N17" i="5"/>
  <c r="K18" i="5"/>
  <c r="L18" i="5"/>
  <c r="N18" i="5"/>
  <c r="K19" i="5"/>
  <c r="L19" i="5"/>
  <c r="N19" i="5"/>
  <c r="K20" i="5"/>
  <c r="L20" i="5"/>
  <c r="N20" i="5"/>
  <c r="J3" i="5"/>
  <c r="J4" i="5"/>
  <c r="J5" i="5"/>
  <c r="J6" i="5"/>
  <c r="J7" i="5"/>
  <c r="J8" i="5"/>
  <c r="J9" i="5"/>
  <c r="J10" i="5"/>
  <c r="J11" i="5"/>
  <c r="J12" i="5"/>
  <c r="J13" i="5"/>
  <c r="J14" i="5"/>
  <c r="J15" i="5"/>
  <c r="J16" i="5"/>
  <c r="J17" i="5"/>
  <c r="J18" i="5"/>
  <c r="J19" i="5"/>
  <c r="J20" i="5"/>
  <c r="C7" i="3"/>
  <c r="F7" i="8"/>
  <c r="E7" i="8"/>
  <c r="H7" i="3"/>
  <c r="F7" i="3"/>
  <c r="B4" i="6"/>
  <c r="A7" i="8"/>
  <c r="A7" i="3"/>
  <c r="A2" i="8" l="1"/>
  <c r="A2" i="3"/>
</calcChain>
</file>

<file path=xl/sharedStrings.xml><?xml version="1.0" encoding="utf-8"?>
<sst xmlns="http://schemas.openxmlformats.org/spreadsheetml/2006/main" count="763" uniqueCount="83">
  <si>
    <t>TIPO REGULACIÓN</t>
  </si>
  <si>
    <t>PE</t>
  </si>
  <si>
    <t>TIPO PROGRAMA</t>
  </si>
  <si>
    <t>REGIÓN</t>
  </si>
  <si>
    <t>V</t>
  </si>
  <si>
    <t>ZONA REGULADA</t>
  </si>
  <si>
    <t>UNIDAD DE NEGOCIO</t>
  </si>
  <si>
    <t>UN04</t>
  </si>
  <si>
    <t>CORRELATIVO ANEXO 5</t>
  </si>
  <si>
    <t>AÑO</t>
  </si>
  <si>
    <t>ESTACIONALIDAD</t>
  </si>
  <si>
    <t>FECHA INICIO A5</t>
  </si>
  <si>
    <t>FECHA FIN A5</t>
  </si>
  <si>
    <t>CORRELATIVO ANEXO 1</t>
  </si>
  <si>
    <t>Realizado por</t>
  </si>
  <si>
    <t>Revisado por</t>
  </si>
  <si>
    <t>1. Descripción de la Unidad de Negocio</t>
  </si>
  <si>
    <t>UN</t>
  </si>
  <si>
    <t>Estacionalidad</t>
  </si>
  <si>
    <t>FECHA FIN</t>
  </si>
  <si>
    <t>2. Puntos de Control</t>
  </si>
  <si>
    <t>Unidad de Negocio</t>
  </si>
  <si>
    <t>Servicio</t>
  </si>
  <si>
    <t>Sentido</t>
  </si>
  <si>
    <t>Correlativo Punto de Control</t>
  </si>
  <si>
    <t>Longitud</t>
  </si>
  <si>
    <t>Latitud</t>
  </si>
  <si>
    <t>Distancia al origen</t>
  </si>
  <si>
    <t>Seguimiento</t>
  </si>
  <si>
    <t>ICR</t>
  </si>
  <si>
    <t>IP</t>
  </si>
  <si>
    <t>Ponderador ICR</t>
  </si>
  <si>
    <t>Punto Urbano</t>
  </si>
  <si>
    <t>Referencia de Punto de Control</t>
  </si>
  <si>
    <t>2. Horas de pasada programada</t>
  </si>
  <si>
    <t>Correlativo Punto
de Control</t>
  </si>
  <si>
    <t>Intervalo Anterior
(IPPdk-1)</t>
  </si>
  <si>
    <t>Hora de Pasada Programada
(TPPdk)</t>
  </si>
  <si>
    <t>Intervalo Posterior
(IPPdk)</t>
  </si>
  <si>
    <t>Tipo de Día</t>
  </si>
  <si>
    <t>Cuenta Punto de Control</t>
  </si>
  <si>
    <t>Suma de Seguimiento</t>
  </si>
  <si>
    <t>Suma de ICR</t>
  </si>
  <si>
    <t>Suma de IP</t>
  </si>
  <si>
    <t>Suma de Ponderador ICR</t>
  </si>
  <si>
    <t>VALPARAISOUN04</t>
  </si>
  <si>
    <t>402</t>
  </si>
  <si>
    <t>403</t>
  </si>
  <si>
    <t>404</t>
  </si>
  <si>
    <t>405</t>
  </si>
  <si>
    <t>406</t>
  </si>
  <si>
    <t>408</t>
  </si>
  <si>
    <t>409</t>
  </si>
  <si>
    <t>410</t>
  </si>
  <si>
    <t>412</t>
  </si>
  <si>
    <t>Unidad</t>
  </si>
  <si>
    <t>sentido</t>
  </si>
  <si>
    <t>Total general</t>
  </si>
  <si>
    <t>Cuenta de sentido</t>
  </si>
  <si>
    <t>Validez Servicio</t>
  </si>
  <si>
    <t>Troncal</t>
  </si>
  <si>
    <t>Tipo Servicio</t>
  </si>
  <si>
    <t>DL</t>
  </si>
  <si>
    <t>POT</t>
  </si>
  <si>
    <t>Valores</t>
  </si>
  <si>
    <t>Suma de Validez Servicio</t>
  </si>
  <si>
    <t>Cuenta de Hora de Pasada Programada
(TPPdk)</t>
  </si>
  <si>
    <t>Columna1</t>
  </si>
  <si>
    <t>00:30:00</t>
  </si>
  <si>
    <t>00:20:00</t>
  </si>
  <si>
    <t>07:01:00</t>
  </si>
  <si>
    <t>06:02:00</t>
  </si>
  <si>
    <t>06:06:00</t>
  </si>
  <si>
    <t>06:11:00</t>
  </si>
  <si>
    <t>07:05:00</t>
  </si>
  <si>
    <t>06:04:00</t>
  </si>
  <si>
    <t>06:13:00</t>
  </si>
  <si>
    <t>00:15:00</t>
  </si>
  <si>
    <t>00:12:00</t>
  </si>
  <si>
    <t>Estival</t>
  </si>
  <si>
    <t>00:07:30</t>
  </si>
  <si>
    <t>00:08:34</t>
  </si>
  <si>
    <t>Claudia Brones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</si>
</sst>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/mm\/yyyy"/>
    <numFmt numFmtId="165" formatCode="0.000000"/>
  </numFmts>
  <fonts count="15" x14ac:knownFonts="1">
    <font>
      <sz val="11"/>
      <color theme="1"/>
      <name val="Calibri"/>
      <family val="2"/>
      <scheme val="minor"/>
    </font>
    <font>
      <sz val="10"/>
      <color theme="1"/>
      <name val="Trebuchet MS"/>
      <family val="2"/>
    </font>
    <font>
      <sz val="11"/>
      <color theme="1"/>
      <name val="Trebuchet MS"/>
      <family val="2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Trebuchet MS"/>
      <family val="2"/>
    </font>
    <font>
      <sz val="11"/>
      <color rgb="FFFF0000"/>
      <name val="Trebuchet MS"/>
      <family val="2"/>
    </font>
    <font>
      <sz val="8"/>
      <color theme="1"/>
      <name val="Calibri"/>
      <family val="2"/>
      <scheme val="minor"/>
    </font>
    <font>
      <b/>
      <sz val="10"/>
      <color theme="0"/>
      <name val="Calibri"/>
      <family val="2"/>
    </font>
    <font>
      <sz val="8"/>
      <color rgb="FF000000"/>
      <name val="Calibri"/>
      <family val="2"/>
    </font>
    <font>
      <sz val="10"/>
      <color theme="0"/>
      <name val="Calibri"/>
      <family val="2"/>
    </font>
    <font>
      <b/>
      <sz val="8"/>
      <color theme="1"/>
      <name val="Calibri"/>
      <family val="2"/>
      <scheme val="minor"/>
    </font>
    <font>
      <b/>
      <sz val="28"/>
      <color theme="1"/>
      <name val="Trebuchet MS"/>
      <family val="2"/>
    </font>
    <font>
      <sz val="10"/>
      <color rgb="FF00000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 wrapText="1"/>
    </xf>
    <xf numFmtId="0" fontId="3" fillId="0" borderId="0" xfId="0" applyFont="1"/>
    <xf numFmtId="0" fontId="4" fillId="0" borderId="0" xfId="0" applyFont="1" applyAlignment="1">
      <alignment wrapText="1"/>
    </xf>
    <xf numFmtId="0" fontId="2" fillId="0" borderId="0" xfId="0" applyFont="1"/>
    <xf numFmtId="0" fontId="2" fillId="0" borderId="0" xfId="0" applyFont="1" applyAlignment="1">
      <alignment horizontal="center"/>
    </xf>
    <xf numFmtId="0" fontId="5" fillId="0" borderId="0" xfId="0" applyFont="1"/>
    <xf numFmtId="0" fontId="0" fillId="0" borderId="0" xfId="0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2" fillId="0" borderId="1" xfId="0" applyFont="1" applyBorder="1"/>
    <xf numFmtId="0" fontId="2" fillId="0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left"/>
    </xf>
    <xf numFmtId="0" fontId="8" fillId="0" borderId="0" xfId="0" applyFont="1"/>
    <xf numFmtId="0" fontId="8" fillId="0" borderId="0" xfId="0" applyFont="1" applyAlignment="1">
      <alignment horizontal="left"/>
    </xf>
    <xf numFmtId="0" fontId="0" fillId="4" borderId="1" xfId="0" applyFill="1" applyBorder="1" applyAlignment="1">
      <alignment horizontal="center"/>
    </xf>
    <xf numFmtId="0" fontId="9" fillId="5" borderId="2" xfId="0" applyFont="1" applyFill="1" applyBorder="1" applyAlignment="1">
      <alignment horizontal="center" vertical="center" textRotation="90" wrapText="1"/>
    </xf>
    <xf numFmtId="0" fontId="9" fillId="5" borderId="3" xfId="0" applyFont="1" applyFill="1" applyBorder="1" applyAlignment="1">
      <alignment horizontal="center" vertical="center" textRotation="90" wrapText="1"/>
    </xf>
    <xf numFmtId="0" fontId="9" fillId="5" borderId="4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left"/>
    </xf>
    <xf numFmtId="0" fontId="0" fillId="0" borderId="0" xfId="0" applyAlignment="1">
      <alignment horizontal="center"/>
    </xf>
    <xf numFmtId="164" fontId="0" fillId="0" borderId="1" xfId="0" applyNumberFormat="1" applyFill="1" applyBorder="1" applyAlignment="1">
      <alignment horizontal="center"/>
    </xf>
    <xf numFmtId="0" fontId="12" fillId="0" borderId="0" xfId="0" applyFont="1"/>
    <xf numFmtId="0" fontId="8" fillId="0" borderId="0" xfId="0" applyFont="1" applyAlignment="1">
      <alignment horizontal="center"/>
    </xf>
    <xf numFmtId="0" fontId="8" fillId="0" borderId="0" xfId="0" applyFont="1"/>
    <xf numFmtId="0" fontId="0" fillId="0" borderId="0" xfId="0" pivotButton="1"/>
    <xf numFmtId="0" fontId="0" fillId="0" borderId="0" xfId="0" applyNumberFormat="1"/>
    <xf numFmtId="0" fontId="8" fillId="0" borderId="0" xfId="0" pivotButton="1" applyFont="1"/>
    <xf numFmtId="0" fontId="8" fillId="0" borderId="6" xfId="0" applyFont="1" applyBorder="1"/>
    <xf numFmtId="0" fontId="8" fillId="0" borderId="0" xfId="0" applyFont="1" applyAlignment="1">
      <alignment horizontal="center"/>
    </xf>
    <xf numFmtId="0" fontId="8" fillId="0" borderId="6" xfId="0" applyNumberFormat="1" applyFont="1" applyBorder="1" applyAlignment="1">
      <alignment horizontal="center"/>
    </xf>
    <xf numFmtId="0" fontId="8" fillId="0" borderId="0" xfId="0" applyNumberFormat="1" applyFont="1" applyAlignment="1">
      <alignment horizontal="center"/>
    </xf>
    <xf numFmtId="0" fontId="5" fillId="0" borderId="0" xfId="0" applyFont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20" fontId="0" fillId="0" borderId="1" xfId="0" quotePrefix="1" applyNumberFormat="1" applyFill="1" applyBorder="1" applyAlignment="1">
      <alignment horizontal="center"/>
    </xf>
    <xf numFmtId="0" fontId="11" fillId="5" borderId="2" xfId="0" applyFont="1" applyFill="1" applyBorder="1" applyAlignment="1">
      <alignment horizontal="center" vertical="center" wrapText="1"/>
    </xf>
    <xf numFmtId="0" fontId="11" fillId="5" borderId="3" xfId="0" applyFont="1" applyFill="1" applyBorder="1" applyAlignment="1">
      <alignment horizontal="center" vertical="center" wrapText="1"/>
    </xf>
    <xf numFmtId="0" fontId="11" fillId="5" borderId="4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2" fontId="14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14" fontId="2" fillId="0" borderId="1" xfId="0" applyNumberFormat="1" applyFont="1" applyFill="1" applyBorder="1" applyAlignment="1">
      <alignment horizontal="center"/>
    </xf>
    <xf numFmtId="0" fontId="5" fillId="0" borderId="0" xfId="0" applyNumberFormat="1" applyFont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20" fontId="0" fillId="0" borderId="8" xfId="0" quotePrefix="1" applyNumberFormat="1" applyFill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left"/>
    </xf>
    <xf numFmtId="0" fontId="0" fillId="0" borderId="1" xfId="0" applyBorder="1" applyAlignment="1">
      <alignment horizontal="left"/>
    </xf>
    <xf numFmtId="0" fontId="13" fillId="0" borderId="1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0" fillId="4" borderId="8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14" fontId="0" fillId="0" borderId="5" xfId="0" applyNumberFormat="1" applyBorder="1" applyAlignment="1">
      <alignment horizontal="center"/>
    </xf>
    <xf numFmtId="14" fontId="0" fillId="0" borderId="9" xfId="0" applyNumberFormat="1" applyBorder="1" applyAlignment="1">
      <alignment horizontal="center"/>
    </xf>
    <xf numFmtId="14" fontId="0" fillId="0" borderId="7" xfId="0" applyNumberFormat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6" borderId="5" xfId="0" applyFill="1" applyBorder="1" applyAlignment="1">
      <alignment horizontal="center"/>
    </xf>
    <xf numFmtId="0" fontId="0" fillId="6" borderId="7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0" fillId="6" borderId="9" xfId="0" applyFill="1" applyBorder="1" applyAlignment="1">
      <alignment horizontal="center"/>
    </xf>
    <xf numFmtId="165" fontId="8" fillId="0" borderId="0" xfId="0" applyNumberFormat="1" applyFont="1"/>
    <xf numFmtId="165" fontId="3" fillId="0" borderId="0" xfId="0" applyNumberFormat="1" applyFont="1"/>
    <xf numFmtId="165" fontId="4" fillId="0" borderId="0" xfId="0" applyNumberFormat="1" applyFont="1" applyAlignment="1">
      <alignment wrapText="1"/>
    </xf>
    <xf numFmtId="2" fontId="8" fillId="0" borderId="0" xfId="0" applyNumberFormat="1" applyFont="1"/>
    <xf numFmtId="2" fontId="3" fillId="0" borderId="0" xfId="0" applyNumberFormat="1" applyFont="1"/>
    <xf numFmtId="2" fontId="4" fillId="0" borderId="0" xfId="0" applyNumberFormat="1" applyFont="1" applyAlignment="1">
      <alignment wrapText="1"/>
    </xf>
    <xf numFmtId="2" fontId="14" fillId="7" borderId="1" xfId="0" applyNumberFormat="1" applyFont="1" applyFill="1" applyBorder="1" applyAlignment="1">
      <alignment horizontal="center" vertical="center"/>
    </xf>
    <xf numFmtId="0" fontId="0" fillId="0" borderId="7" xfId="0" applyFill="1" applyBorder="1" applyAlignment="1">
      <alignment horizontal="center"/>
    </xf>
  </cellXfs>
  <cellStyles count="1">
    <cellStyle name="Normal" xfId="0" builtinId="0"/>
  </cellStyles>
  <dxfs count="74"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25" formatCode="h:mm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25" formatCode="h:mm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25" formatCode="h:mm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none"/>
      </font>
      <fill>
        <patternFill patternType="solid">
          <fgColor indexed="64"/>
          <bgColor theme="1" tint="0.499984740745262"/>
        </patternFill>
      </fill>
      <alignment horizontal="center" vertical="center" textRotation="0" wrapText="1" indent="0" justifyLastLine="0" shrinkToFit="0" readingOrder="0"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solid">
          <fgColor indexed="64"/>
          <bgColor rgb="FFFFFF00"/>
        </patternFill>
      </fill>
      <alignment horizontal="center" vertical="center" textRotation="0" wrapText="0" indent="0" justifyLastLine="0" shrinkToFit="0" readingOrder="0"/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b/>
      </font>
    </dxf>
    <dxf>
      <border>
        <left style="thin">
          <color indexed="64"/>
        </left>
      </border>
    </dxf>
    <dxf>
      <alignment horizontal="center" readingOrder="0"/>
    </dxf>
    <dxf>
      <alignment horizontal="center" readingOrder="0"/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alignment horizontal="center" readingOrder="0"/>
    </dxf>
    <dxf>
      <alignment horizontal="center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Calibri"/>
        <scheme val="none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2" formatCode="0.0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165" formatCode="0.000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165" formatCode="0.000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alignment horizontal="center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none"/>
      </font>
      <fill>
        <patternFill patternType="solid">
          <fgColor indexed="64"/>
          <bgColor theme="1" tint="0.499984740745262"/>
        </patternFill>
      </fill>
      <alignment horizontal="center" vertical="center" textRotation="9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2.xml"/><Relationship Id="rId11" Type="http://schemas.openxmlformats.org/officeDocument/2006/relationships/calcChain" Target="calcChain.xml"/><Relationship Id="rId5" Type="http://schemas.openxmlformats.org/officeDocument/2006/relationships/pivotCacheDefinition" Target="pivotCache/pivotCacheDefinition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Melanie Andrea Meza Carreño" refreshedDate="44110.732474652781" createdVersion="5" refreshedVersion="5" minRefreshableVersion="3" recordCount="4">
  <cacheSource type="worksheet">
    <worksheetSource name="Tabla3"/>
  </cacheSource>
  <cacheFields count="8">
    <cacheField name="UN" numFmtId="0">
      <sharedItems/>
    </cacheField>
    <cacheField name="Servicio" numFmtId="0">
      <sharedItems containsSemiMixedTypes="0" containsString="0" containsNumber="1" containsInteger="1" minValue="404" maxValue="406" count="3">
        <n v="404"/>
        <n v="406"/>
        <n v="405" u="1"/>
      </sharedItems>
    </cacheField>
    <cacheField name="Sentido" numFmtId="0">
      <sharedItems containsSemiMixedTypes="0" containsString="0" containsNumber="1" containsInteger="1" minValue="0" maxValue="0" count="1">
        <n v="0"/>
      </sharedItems>
    </cacheField>
    <cacheField name="Correlativo Punto_x000a_de Control" numFmtId="0">
      <sharedItems containsSemiMixedTypes="0" containsString="0" containsNumber="1" containsInteger="1" minValue="1" maxValue="1"/>
    </cacheField>
    <cacheField name="Intervalo Anterior_x000a_(IPPdk-1)" numFmtId="20">
      <sharedItems/>
    </cacheField>
    <cacheField name="Hora de Pasada Programada_x000a_(TPPdk)" numFmtId="20">
      <sharedItems/>
    </cacheField>
    <cacheField name="Intervalo Posterior_x000a_(IPPdk)" numFmtId="20">
      <sharedItems/>
    </cacheField>
    <cacheField name="Tipo de Día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Melanie Andrea Meza Carreño" refreshedDate="44110.732740046296" createdVersion="5" refreshedVersion="5" minRefreshableVersion="3" recordCount="18">
  <cacheSource type="worksheet">
    <worksheetSource ref="K2:O20" sheet="Resumen"/>
  </cacheSource>
  <cacheFields count="5">
    <cacheField name="Unidad" numFmtId="0">
      <sharedItems count="1">
        <s v="UN04"/>
      </sharedItems>
    </cacheField>
    <cacheField name="Servicio" numFmtId="0">
      <sharedItems count="9">
        <s v="402"/>
        <s v="403"/>
        <s v="404"/>
        <s v="405"/>
        <s v="406"/>
        <s v="408"/>
        <s v="409"/>
        <s v="410"/>
        <s v="412"/>
      </sharedItems>
    </cacheField>
    <cacheField name="Tipo Servicio" numFmtId="0">
      <sharedItems count="1">
        <s v="Troncal"/>
      </sharedItems>
    </cacheField>
    <cacheField name="sentido" numFmtId="0">
      <sharedItems containsSemiMixedTypes="0" containsString="0" containsNumber="1" containsInteger="1" minValue="0" maxValue="1"/>
    </cacheField>
    <cacheField name="Validez Servicio" numFmtId="1">
      <sharedItems containsMixedTypes="1" containsNumber="1" containsInteger="1" minValue="1" maxValue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Melanie Andrea Meza Carreño" refreshedDate="44189.474118287035" createdVersion="4" refreshedVersion="5" minRefreshableVersion="3" recordCount="286">
  <cacheSource type="worksheet">
    <worksheetSource name="Tabla1"/>
  </cacheSource>
  <cacheFields count="13">
    <cacheField name="Unidad de Negocio" numFmtId="0">
      <sharedItems count="5">
        <s v="UN04"/>
        <s v="L3" u="1"/>
        <s v="UN03" u="1"/>
        <s v="L4" u="1"/>
        <s v="L1" u="1"/>
      </sharedItems>
    </cacheField>
    <cacheField name="Servicio" numFmtId="1">
      <sharedItems containsMixedTypes="1" containsNumber="1" containsInteger="1" minValue="10" maxValue="412" count="32">
        <s v="402"/>
        <s v="403"/>
        <s v="404"/>
        <s v="405"/>
        <s v="406"/>
        <s v="409"/>
        <s v="410"/>
        <s v="412"/>
        <n v="301" u="1"/>
        <n v="401" u="1"/>
        <n v="304" u="1"/>
        <n v="404" u="1"/>
        <n v="307" u="1"/>
        <n v="407" u="1"/>
        <n v="410" u="1"/>
        <n v="303" u="1"/>
        <n v="403" u="1"/>
        <n v="306" u="1"/>
        <n v="406" u="1"/>
        <n v="309" u="1"/>
        <n v="409" u="1"/>
        <n v="412" u="1"/>
        <n v="302" u="1"/>
        <n v="402" u="1"/>
        <n v="10" u="1"/>
        <n v="305" u="1"/>
        <n v="405" u="1"/>
        <n v="11" u="1"/>
        <n v="308" u="1"/>
        <n v="408" u="1"/>
        <n v="12" u="1"/>
        <n v="411" u="1"/>
      </sharedItems>
    </cacheField>
    <cacheField name="Sentido" numFmtId="0">
      <sharedItems containsSemiMixedTypes="0" containsString="0" containsNumber="1" containsInteger="1" minValue="0" maxValue="1" count="2">
        <n v="0"/>
        <n v="1"/>
      </sharedItems>
    </cacheField>
    <cacheField name="Correlativo Punto de Control" numFmtId="0">
      <sharedItems containsSemiMixedTypes="0" containsString="0" containsNumber="1" containsInteger="1" minValue="1" maxValue="21"/>
    </cacheField>
    <cacheField name="Longitud" numFmtId="0">
      <sharedItems containsSemiMixedTypes="0" containsString="0" containsNumber="1" minValue="-71.589371999999997" maxValue="-71.476296000000005"/>
    </cacheField>
    <cacheField name="Latitud" numFmtId="0">
      <sharedItems containsSemiMixedTypes="0" containsString="0" containsNumber="1" minValue="-33.140611999999997" maxValue="-32.921494000000003"/>
    </cacheField>
    <cacheField name="Distancia al origen" numFmtId="2">
      <sharedItems containsSemiMixedTypes="0" containsString="0" containsNumber="1" minValue="96.584686279296875" maxValue="38634.19921875"/>
    </cacheField>
    <cacheField name="Seguimiento" numFmtId="0">
      <sharedItems containsSemiMixedTypes="0" containsString="0" containsNumber="1" containsInteger="1" minValue="1" maxValue="1"/>
    </cacheField>
    <cacheField name="ICR" numFmtId="0">
      <sharedItems containsSemiMixedTypes="0" containsString="0" containsNumber="1" containsInteger="1" minValue="0" maxValue="1"/>
    </cacheField>
    <cacheField name="IP" numFmtId="0">
      <sharedItems containsSemiMixedTypes="0" containsString="0" containsNumber="1" containsInteger="1" minValue="0" maxValue="1" count="2">
        <n v="1"/>
        <n v="0"/>
      </sharedItems>
    </cacheField>
    <cacheField name="Ponderador ICR" numFmtId="2">
      <sharedItems containsMixedTypes="1" containsNumber="1" minValue="0" maxValue="0.9"/>
    </cacheField>
    <cacheField name="Punto Urbano" numFmtId="0">
      <sharedItems containsSemiMixedTypes="0" containsString="0" containsNumber="1" containsInteger="1" minValue="1" maxValue="1"/>
    </cacheField>
    <cacheField name="Referencia de Punto de Control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">
  <r>
    <s v="UN04"/>
    <x v="0"/>
    <x v="0"/>
    <n v="1"/>
    <s v="00:30:00"/>
    <s v="06:09:00"/>
    <s v="00:20:00"/>
    <s v="DL"/>
  </r>
  <r>
    <s v="UN04"/>
    <x v="0"/>
    <x v="0"/>
    <n v="1"/>
    <s v="00:20:00"/>
    <s v="06:29:00"/>
    <s v="00:20:00"/>
    <s v="DL"/>
  </r>
  <r>
    <s v="UN04"/>
    <x v="1"/>
    <x v="0"/>
    <n v="1"/>
    <s v="00:20:00"/>
    <s v="06:13:00"/>
    <s v="00:20:00"/>
    <s v="DL"/>
  </r>
  <r>
    <s v="UN04"/>
    <x v="1"/>
    <x v="0"/>
    <n v="1"/>
    <s v="00:20:00"/>
    <s v="06:33:00"/>
    <s v="00:20:00"/>
    <s v="DL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8">
  <r>
    <x v="0"/>
    <x v="0"/>
    <x v="0"/>
    <n v="0"/>
    <n v="1"/>
  </r>
  <r>
    <x v="0"/>
    <x v="0"/>
    <x v="0"/>
    <n v="1"/>
    <s v=""/>
  </r>
  <r>
    <x v="0"/>
    <x v="1"/>
    <x v="0"/>
    <n v="0"/>
    <n v="1"/>
  </r>
  <r>
    <x v="0"/>
    <x v="1"/>
    <x v="0"/>
    <n v="1"/>
    <s v=""/>
  </r>
  <r>
    <x v="0"/>
    <x v="2"/>
    <x v="0"/>
    <n v="0"/>
    <n v="1"/>
  </r>
  <r>
    <x v="0"/>
    <x v="2"/>
    <x v="0"/>
    <n v="1"/>
    <s v=""/>
  </r>
  <r>
    <x v="0"/>
    <x v="3"/>
    <x v="0"/>
    <n v="0"/>
    <n v="1"/>
  </r>
  <r>
    <x v="0"/>
    <x v="3"/>
    <x v="0"/>
    <n v="1"/>
    <s v=""/>
  </r>
  <r>
    <x v="0"/>
    <x v="4"/>
    <x v="0"/>
    <n v="0"/>
    <n v="1"/>
  </r>
  <r>
    <x v="0"/>
    <x v="4"/>
    <x v="0"/>
    <n v="1"/>
    <s v=""/>
  </r>
  <r>
    <x v="0"/>
    <x v="5"/>
    <x v="0"/>
    <n v="0"/>
    <n v="1"/>
  </r>
  <r>
    <x v="0"/>
    <x v="5"/>
    <x v="0"/>
    <n v="1"/>
    <s v=""/>
  </r>
  <r>
    <x v="0"/>
    <x v="6"/>
    <x v="0"/>
    <n v="0"/>
    <n v="1"/>
  </r>
  <r>
    <x v="0"/>
    <x v="6"/>
    <x v="0"/>
    <n v="1"/>
    <s v=""/>
  </r>
  <r>
    <x v="0"/>
    <x v="7"/>
    <x v="0"/>
    <n v="0"/>
    <n v="1"/>
  </r>
  <r>
    <x v="0"/>
    <x v="7"/>
    <x v="0"/>
    <n v="1"/>
    <s v=""/>
  </r>
  <r>
    <x v="0"/>
    <x v="8"/>
    <x v="0"/>
    <n v="0"/>
    <n v="1"/>
  </r>
  <r>
    <x v="0"/>
    <x v="8"/>
    <x v="0"/>
    <n v="1"/>
    <s v="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286">
  <r>
    <x v="0"/>
    <x v="0"/>
    <x v="0"/>
    <n v="1"/>
    <n v="-71.563586999999998"/>
    <n v="-33.140611999999997"/>
    <n v="199.45631408691406"/>
    <n v="1"/>
    <n v="1"/>
    <x v="0"/>
    <n v="0.9"/>
    <n v="1"/>
    <m/>
  </r>
  <r>
    <x v="0"/>
    <x v="0"/>
    <x v="0"/>
    <n v="2"/>
    <n v="-71.565404999999998"/>
    <n v="-33.131273999999998"/>
    <n v="1283.0419921875"/>
    <n v="1"/>
    <n v="1"/>
    <x v="1"/>
    <n v="0.05"/>
    <n v="1"/>
    <m/>
  </r>
  <r>
    <x v="0"/>
    <x v="0"/>
    <x v="0"/>
    <n v="3"/>
    <n v="-71.570392999999996"/>
    <n v="-33.126600000000003"/>
    <n v="1984.5633544921875"/>
    <n v="1"/>
    <n v="0"/>
    <x v="1"/>
    <n v="0"/>
    <n v="1"/>
    <m/>
  </r>
  <r>
    <x v="0"/>
    <x v="0"/>
    <x v="0"/>
    <n v="4"/>
    <n v="-71.569877000000005"/>
    <n v="-33.113177"/>
    <n v="4391.7998046875"/>
    <n v="1"/>
    <n v="0"/>
    <x v="1"/>
    <n v="0"/>
    <n v="1"/>
    <m/>
  </r>
  <r>
    <x v="0"/>
    <x v="0"/>
    <x v="0"/>
    <n v="5"/>
    <n v="-71.566134000000005"/>
    <n v="-33.113526999999998"/>
    <n v="4743.39990234375"/>
    <n v="1"/>
    <n v="0"/>
    <x v="1"/>
    <n v="0"/>
    <n v="1"/>
    <m/>
  </r>
  <r>
    <x v="0"/>
    <x v="0"/>
    <x v="0"/>
    <n v="6"/>
    <n v="-71.550762000000006"/>
    <n v="-33.117570000000001"/>
    <n v="6612.359375"/>
    <n v="1"/>
    <n v="0"/>
    <x v="1"/>
    <n v="0"/>
    <n v="1"/>
    <m/>
  </r>
  <r>
    <x v="0"/>
    <x v="0"/>
    <x v="0"/>
    <n v="7"/>
    <n v="-71.563541999999998"/>
    <n v="-33.047828000000003"/>
    <n v="17504.87109375"/>
    <n v="1"/>
    <n v="0"/>
    <x v="1"/>
    <n v="0"/>
    <n v="1"/>
    <m/>
  </r>
  <r>
    <x v="0"/>
    <x v="0"/>
    <x v="0"/>
    <n v="8"/>
    <n v="-71.570415999999994"/>
    <n v="-33.034801000000002"/>
    <n v="19952.166015625"/>
    <n v="1"/>
    <n v="0"/>
    <x v="1"/>
    <n v="0"/>
    <n v="1"/>
    <m/>
  </r>
  <r>
    <x v="0"/>
    <x v="0"/>
    <x v="0"/>
    <n v="9"/>
    <n v="-71.564100999999994"/>
    <n v="-33.030940999999999"/>
    <n v="20791.5078125"/>
    <n v="1"/>
    <n v="0"/>
    <x v="1"/>
    <n v="0"/>
    <n v="1"/>
    <m/>
  </r>
  <r>
    <x v="0"/>
    <x v="0"/>
    <x v="0"/>
    <n v="10"/>
    <n v="-71.557794000000001"/>
    <n v="-33.025606000000003"/>
    <n v="21958.134765625"/>
    <n v="1"/>
    <n v="0"/>
    <x v="1"/>
    <n v="0"/>
    <n v="1"/>
    <m/>
  </r>
  <r>
    <x v="0"/>
    <x v="0"/>
    <x v="0"/>
    <n v="11"/>
    <n v="-71.550955999999999"/>
    <n v="-33.020189000000002"/>
    <n v="23264.240234375"/>
    <n v="1"/>
    <n v="0"/>
    <x v="1"/>
    <n v="0"/>
    <n v="1"/>
    <m/>
  </r>
  <r>
    <x v="0"/>
    <x v="0"/>
    <x v="0"/>
    <n v="12"/>
    <n v="-71.542351999999994"/>
    <n v="-32.971643999999998"/>
    <n v="29172.630859375"/>
    <n v="1"/>
    <n v="0"/>
    <x v="1"/>
    <n v="0"/>
    <n v="1"/>
    <m/>
  </r>
  <r>
    <x v="0"/>
    <x v="0"/>
    <x v="0"/>
    <n v="13"/>
    <n v="-71.539216999999994"/>
    <n v="-32.970283999999999"/>
    <n v="29594.7890625"/>
    <n v="1"/>
    <n v="0"/>
    <x v="1"/>
    <n v="0"/>
    <n v="1"/>
    <m/>
  </r>
  <r>
    <x v="0"/>
    <x v="0"/>
    <x v="0"/>
    <n v="14"/>
    <n v="-71.544231999999994"/>
    <n v="-32.957628"/>
    <n v="31250.791015625"/>
    <n v="1"/>
    <n v="0"/>
    <x v="1"/>
    <n v="0"/>
    <n v="1"/>
    <m/>
  </r>
  <r>
    <x v="0"/>
    <x v="0"/>
    <x v="0"/>
    <n v="15"/>
    <n v="-71.538978999999998"/>
    <n v="-32.934013"/>
    <n v="34379.99609375"/>
    <n v="1"/>
    <n v="0"/>
    <x v="1"/>
    <n v="0"/>
    <n v="1"/>
    <m/>
  </r>
  <r>
    <x v="0"/>
    <x v="0"/>
    <x v="0"/>
    <n v="16"/>
    <n v="-71.519172999999995"/>
    <n v="-32.930326999999998"/>
    <n v="36344.04296875"/>
    <n v="1"/>
    <n v="0"/>
    <x v="1"/>
    <n v="0"/>
    <n v="1"/>
    <m/>
  </r>
  <r>
    <x v="0"/>
    <x v="0"/>
    <x v="0"/>
    <n v="17"/>
    <n v="-71.514542000000006"/>
    <n v="-32.923642999999998"/>
    <n v="37399.56640625"/>
    <n v="1"/>
    <n v="1"/>
    <x v="1"/>
    <n v="0.05"/>
    <n v="1"/>
    <m/>
  </r>
  <r>
    <x v="0"/>
    <x v="0"/>
    <x v="1"/>
    <n v="1"/>
    <n v="-71.514893999999998"/>
    <n v="-32.921494000000003"/>
    <n v="715.01806640625"/>
    <n v="1"/>
    <n v="1"/>
    <x v="0"/>
    <n v="0.9"/>
    <n v="1"/>
    <m/>
  </r>
  <r>
    <x v="0"/>
    <x v="0"/>
    <x v="1"/>
    <n v="2"/>
    <n v="-71.519262999999995"/>
    <n v="-32.930307999999997"/>
    <n v="1964.4345703125"/>
    <n v="1"/>
    <n v="1"/>
    <x v="1"/>
    <n v="0.05"/>
    <n v="1"/>
    <m/>
  </r>
  <r>
    <x v="0"/>
    <x v="0"/>
    <x v="1"/>
    <n v="3"/>
    <n v="-71.538993000000005"/>
    <n v="-32.933934000000001"/>
    <n v="3918.231201171875"/>
    <n v="1"/>
    <n v="0"/>
    <x v="1"/>
    <n v="0"/>
    <n v="1"/>
    <m/>
  </r>
  <r>
    <x v="0"/>
    <x v="0"/>
    <x v="1"/>
    <n v="4"/>
    <n v="-71.544404999999998"/>
    <n v="-32.957737999999999"/>
    <n v="7064.39501953125"/>
    <n v="1"/>
    <n v="0"/>
    <x v="1"/>
    <n v="0"/>
    <n v="1"/>
    <m/>
  </r>
  <r>
    <x v="0"/>
    <x v="0"/>
    <x v="1"/>
    <n v="5"/>
    <n v="-71.539236000000002"/>
    <n v="-32.970227000000001"/>
    <n v="8692.8759765625"/>
    <n v="1"/>
    <n v="0"/>
    <x v="1"/>
    <n v="0"/>
    <n v="1"/>
    <m/>
  </r>
  <r>
    <x v="0"/>
    <x v="0"/>
    <x v="1"/>
    <n v="6"/>
    <n v="-71.551154999999994"/>
    <n v="-33.020122000000001"/>
    <n v="15262.5068359375"/>
    <n v="1"/>
    <n v="0"/>
    <x v="1"/>
    <n v="0"/>
    <n v="1"/>
    <m/>
  </r>
  <r>
    <x v="0"/>
    <x v="0"/>
    <x v="1"/>
    <n v="7"/>
    <n v="-71.553539000000001"/>
    <n v="-33.023733"/>
    <n v="15833.083984375"/>
    <n v="1"/>
    <n v="0"/>
    <x v="1"/>
    <n v="0"/>
    <n v="1"/>
    <m/>
  </r>
  <r>
    <x v="0"/>
    <x v="0"/>
    <x v="1"/>
    <n v="8"/>
    <n v="-71.564079000000007"/>
    <n v="-33.030887"/>
    <n v="17615.87890625"/>
    <n v="1"/>
    <n v="0"/>
    <x v="1"/>
    <n v="0"/>
    <n v="1"/>
    <m/>
  </r>
  <r>
    <x v="0"/>
    <x v="0"/>
    <x v="1"/>
    <n v="9"/>
    <n v="-71.570514000000003"/>
    <n v="-33.034745999999998"/>
    <n v="18450.552734375"/>
    <n v="1"/>
    <n v="0"/>
    <x v="1"/>
    <n v="0"/>
    <n v="1"/>
    <m/>
  </r>
  <r>
    <x v="0"/>
    <x v="0"/>
    <x v="1"/>
    <n v="10"/>
    <n v="-71.563569000000001"/>
    <n v="-33.047817000000002"/>
    <n v="20906.046875"/>
    <n v="1"/>
    <n v="0"/>
    <x v="1"/>
    <n v="0"/>
    <n v="1"/>
    <m/>
  </r>
  <r>
    <x v="0"/>
    <x v="0"/>
    <x v="1"/>
    <n v="11"/>
    <n v="-71.550432000000001"/>
    <n v="-33.116920999999998"/>
    <n v="31951.4609375"/>
    <n v="1"/>
    <n v="0"/>
    <x v="1"/>
    <n v="0"/>
    <n v="1"/>
    <m/>
  </r>
  <r>
    <x v="0"/>
    <x v="0"/>
    <x v="1"/>
    <n v="12"/>
    <n v="-71.566001999999997"/>
    <n v="-33.112414999999999"/>
    <n v="34022.875"/>
    <n v="1"/>
    <n v="0"/>
    <x v="1"/>
    <n v="0"/>
    <n v="1"/>
    <m/>
  </r>
  <r>
    <x v="0"/>
    <x v="0"/>
    <x v="1"/>
    <n v="13"/>
    <n v="-71.574498000000006"/>
    <n v="-33.111753999999998"/>
    <n v="34819.26171875"/>
    <n v="1"/>
    <n v="0"/>
    <x v="1"/>
    <n v="0"/>
    <n v="1"/>
    <m/>
  </r>
  <r>
    <x v="0"/>
    <x v="0"/>
    <x v="1"/>
    <n v="14"/>
    <n v="-71.570322000000004"/>
    <n v="-33.126666999999998"/>
    <n v="36987.29296875"/>
    <n v="1"/>
    <n v="0"/>
    <x v="1"/>
    <n v="0"/>
    <n v="1"/>
    <m/>
  </r>
  <r>
    <x v="0"/>
    <x v="0"/>
    <x v="1"/>
    <n v="15"/>
    <n v="-71.565461999999997"/>
    <n v="-33.131191999999999"/>
    <n v="37668.32421875"/>
    <n v="1"/>
    <n v="0"/>
    <x v="1"/>
    <n v="0"/>
    <n v="1"/>
    <m/>
  </r>
  <r>
    <x v="0"/>
    <x v="0"/>
    <x v="1"/>
    <n v="16"/>
    <n v="-71.564034000000007"/>
    <n v="-33.139519"/>
    <n v="38634.19921875"/>
    <n v="1"/>
    <n v="1"/>
    <x v="1"/>
    <n v="0.05"/>
    <n v="1"/>
    <m/>
  </r>
  <r>
    <x v="0"/>
    <x v="1"/>
    <x v="0"/>
    <n v="1"/>
    <n v="-71.496964000000006"/>
    <n v="-33.031692"/>
    <n v="280.49249267578125"/>
    <n v="1"/>
    <n v="1"/>
    <x v="0"/>
    <n v="0.9"/>
    <n v="1"/>
    <m/>
  </r>
  <r>
    <x v="0"/>
    <x v="1"/>
    <x v="0"/>
    <n v="2"/>
    <n v="-71.494687999999996"/>
    <n v="-33.028087999999997"/>
    <n v="813.6529541015625"/>
    <n v="1"/>
    <n v="1"/>
    <x v="1"/>
    <n v="0.05"/>
    <n v="1"/>
    <m/>
  </r>
  <r>
    <x v="0"/>
    <x v="1"/>
    <x v="0"/>
    <n v="3"/>
    <n v="-71.493297999999996"/>
    <n v="-33.021338"/>
    <n v="2117.706298828125"/>
    <n v="1"/>
    <n v="0"/>
    <x v="1"/>
    <n v="0"/>
    <n v="1"/>
    <m/>
  </r>
  <r>
    <x v="0"/>
    <x v="1"/>
    <x v="0"/>
    <n v="4"/>
    <n v="-71.495990000000006"/>
    <n v="-33.018906999999999"/>
    <n v="2588.98681640625"/>
    <n v="1"/>
    <n v="0"/>
    <x v="1"/>
    <n v="0"/>
    <n v="1"/>
    <m/>
  </r>
  <r>
    <x v="0"/>
    <x v="1"/>
    <x v="0"/>
    <n v="5"/>
    <n v="-71.502538000000001"/>
    <n v="-33.014263999999997"/>
    <n v="4470.16748046875"/>
    <n v="1"/>
    <n v="0"/>
    <x v="1"/>
    <n v="0"/>
    <n v="1"/>
    <m/>
  </r>
  <r>
    <x v="0"/>
    <x v="1"/>
    <x v="0"/>
    <n v="6"/>
    <n v="-71.506476000000006"/>
    <n v="-33.010162000000001"/>
    <n v="5342.92724609375"/>
    <n v="1"/>
    <n v="0"/>
    <x v="1"/>
    <n v="0"/>
    <n v="1"/>
    <m/>
  </r>
  <r>
    <x v="0"/>
    <x v="1"/>
    <x v="0"/>
    <n v="7"/>
    <n v="-71.509383999999997"/>
    <n v="-33.010477000000002"/>
    <n v="5719.78759765625"/>
    <n v="1"/>
    <n v="0"/>
    <x v="1"/>
    <n v="0"/>
    <n v="1"/>
    <m/>
  </r>
  <r>
    <x v="0"/>
    <x v="1"/>
    <x v="0"/>
    <n v="8"/>
    <n v="-71.513722999999999"/>
    <n v="-33.007064"/>
    <n v="6393.158203125"/>
    <n v="1"/>
    <n v="0"/>
    <x v="1"/>
    <n v="0"/>
    <n v="1"/>
    <m/>
  </r>
  <r>
    <x v="0"/>
    <x v="1"/>
    <x v="0"/>
    <n v="9"/>
    <n v="-71.512781000000004"/>
    <n v="-32.998899000000002"/>
    <n v="7664.384765625"/>
    <n v="1"/>
    <n v="0"/>
    <x v="1"/>
    <n v="0"/>
    <n v="1"/>
    <m/>
  </r>
  <r>
    <x v="0"/>
    <x v="1"/>
    <x v="0"/>
    <n v="10"/>
    <n v="-71.535635999999997"/>
    <n v="-33.007219999999997"/>
    <n v="10622.5859375"/>
    <n v="1"/>
    <n v="0"/>
    <x v="1"/>
    <n v="0"/>
    <n v="1"/>
    <m/>
  </r>
  <r>
    <x v="0"/>
    <x v="1"/>
    <x v="0"/>
    <n v="11"/>
    <n v="-71.543188000000001"/>
    <n v="-33.013089000000001"/>
    <n v="12032.5791015625"/>
    <n v="1"/>
    <n v="0"/>
    <x v="1"/>
    <n v="0"/>
    <n v="1"/>
    <m/>
  </r>
  <r>
    <x v="0"/>
    <x v="1"/>
    <x v="0"/>
    <n v="12"/>
    <n v="-71.546654000000004"/>
    <n v="-33.018614999999997"/>
    <n v="12740.0126953125"/>
    <n v="1"/>
    <n v="0"/>
    <x v="1"/>
    <n v="0"/>
    <n v="1"/>
    <m/>
  </r>
  <r>
    <x v="0"/>
    <x v="1"/>
    <x v="0"/>
    <n v="13"/>
    <n v="-71.548961000000006"/>
    <n v="-33.024213000000003"/>
    <n v="13472.607421875"/>
    <n v="1"/>
    <n v="0"/>
    <x v="1"/>
    <n v="0"/>
    <n v="1"/>
    <m/>
  </r>
  <r>
    <x v="0"/>
    <x v="1"/>
    <x v="0"/>
    <n v="14"/>
    <n v="-71.553539000000001"/>
    <n v="-33.023733"/>
    <n v="13927.0341796875"/>
    <n v="1"/>
    <n v="0"/>
    <x v="1"/>
    <n v="0"/>
    <n v="1"/>
    <m/>
  </r>
  <r>
    <x v="0"/>
    <x v="1"/>
    <x v="0"/>
    <n v="15"/>
    <n v="-71.564079000000007"/>
    <n v="-33.030887"/>
    <n v="15709.830078125"/>
    <n v="1"/>
    <n v="0"/>
    <x v="1"/>
    <n v="0"/>
    <n v="1"/>
    <m/>
  </r>
  <r>
    <x v="0"/>
    <x v="1"/>
    <x v="0"/>
    <n v="16"/>
    <n v="-71.570514000000003"/>
    <n v="-33.034745999999998"/>
    <n v="16544.501953125"/>
    <n v="1"/>
    <n v="0"/>
    <x v="1"/>
    <n v="0"/>
    <n v="1"/>
    <m/>
  </r>
  <r>
    <x v="0"/>
    <x v="1"/>
    <x v="0"/>
    <n v="17"/>
    <n v="-71.563569000000001"/>
    <n v="-33.047817000000002"/>
    <n v="18999.99609375"/>
    <n v="1"/>
    <n v="0"/>
    <x v="1"/>
    <n v="0"/>
    <n v="1"/>
    <m/>
  </r>
  <r>
    <x v="0"/>
    <x v="1"/>
    <x v="0"/>
    <n v="18"/>
    <n v="-71.570426999999995"/>
    <n v="-33.055107"/>
    <n v="21658.041015625"/>
    <n v="1"/>
    <n v="1"/>
    <x v="1"/>
    <n v="0.05"/>
    <n v="1"/>
    <m/>
  </r>
  <r>
    <x v="0"/>
    <x v="1"/>
    <x v="1"/>
    <n v="1"/>
    <n v="-71.571691000000001"/>
    <n v="-33.054614000000001"/>
    <n v="197.44645690917969"/>
    <n v="1"/>
    <n v="1"/>
    <x v="0"/>
    <n v="0.9"/>
    <n v="1"/>
    <m/>
  </r>
  <r>
    <x v="0"/>
    <x v="1"/>
    <x v="1"/>
    <n v="2"/>
    <n v="-71.563541999999998"/>
    <n v="-33.047828000000003"/>
    <n v="2983.455078125"/>
    <n v="1"/>
    <n v="1"/>
    <x v="1"/>
    <n v="0.05"/>
    <n v="1"/>
    <m/>
  </r>
  <r>
    <x v="0"/>
    <x v="1"/>
    <x v="1"/>
    <n v="3"/>
    <n v="-71.570415999999994"/>
    <n v="-33.034801000000002"/>
    <n v="5430.75"/>
    <n v="1"/>
    <n v="0"/>
    <x v="1"/>
    <n v="0"/>
    <n v="1"/>
    <m/>
  </r>
  <r>
    <x v="0"/>
    <x v="1"/>
    <x v="1"/>
    <n v="4"/>
    <n v="-71.564100999999994"/>
    <n v="-33.030940999999999"/>
    <n v="6270.091796875"/>
    <n v="1"/>
    <n v="0"/>
    <x v="1"/>
    <n v="0"/>
    <n v="1"/>
    <m/>
  </r>
  <r>
    <x v="0"/>
    <x v="1"/>
    <x v="1"/>
    <n v="5"/>
    <n v="-71.557794000000001"/>
    <n v="-33.025606000000003"/>
    <n v="7436.72119140625"/>
    <n v="1"/>
    <n v="0"/>
    <x v="1"/>
    <n v="0"/>
    <n v="1"/>
    <m/>
  </r>
  <r>
    <x v="0"/>
    <x v="1"/>
    <x v="1"/>
    <n v="6"/>
    <n v="-71.548893000000007"/>
    <n v="-33.024388000000002"/>
    <n v="8519.7958984375"/>
    <n v="1"/>
    <n v="0"/>
    <x v="1"/>
    <n v="0"/>
    <n v="1"/>
    <m/>
  </r>
  <r>
    <x v="0"/>
    <x v="1"/>
    <x v="1"/>
    <n v="7"/>
    <n v="-71.544803000000002"/>
    <n v="-33.021915"/>
    <n v="9168.1455078125"/>
    <n v="1"/>
    <n v="0"/>
    <x v="1"/>
    <n v="0"/>
    <n v="1"/>
    <m/>
  </r>
  <r>
    <x v="0"/>
    <x v="1"/>
    <x v="1"/>
    <n v="8"/>
    <n v="-71.546273999999997"/>
    <n v="-33.008243999999998"/>
    <n v="11054.8046875"/>
    <n v="1"/>
    <n v="0"/>
    <x v="1"/>
    <n v="0"/>
    <n v="1"/>
    <m/>
  </r>
  <r>
    <x v="0"/>
    <x v="1"/>
    <x v="1"/>
    <n v="9"/>
    <n v="-71.540764999999993"/>
    <n v="-33.004652"/>
    <n v="12001.1044921875"/>
    <n v="1"/>
    <n v="0"/>
    <x v="1"/>
    <n v="0"/>
    <n v="1"/>
    <m/>
  </r>
  <r>
    <x v="0"/>
    <x v="1"/>
    <x v="1"/>
    <n v="10"/>
    <n v="-71.513732000000005"/>
    <n v="-33.007080999999999"/>
    <n v="16488.4375"/>
    <n v="1"/>
    <n v="0"/>
    <x v="1"/>
    <n v="0"/>
    <n v="1"/>
    <m/>
  </r>
  <r>
    <x v="0"/>
    <x v="1"/>
    <x v="1"/>
    <n v="11"/>
    <n v="-71.509414000000007"/>
    <n v="-33.010449999999999"/>
    <n v="17155.642578125"/>
    <n v="1"/>
    <n v="0"/>
    <x v="1"/>
    <n v="0"/>
    <n v="1"/>
    <m/>
  </r>
  <r>
    <x v="0"/>
    <x v="1"/>
    <x v="1"/>
    <n v="12"/>
    <n v="-71.506495000000001"/>
    <n v="-33.010145000000001"/>
    <n v="17534.015625"/>
    <n v="1"/>
    <n v="0"/>
    <x v="1"/>
    <n v="0"/>
    <n v="1"/>
    <m/>
  </r>
  <r>
    <x v="0"/>
    <x v="1"/>
    <x v="1"/>
    <n v="13"/>
    <n v="-71.502606"/>
    <n v="-33.014287000000003"/>
    <n v="18402.517578125"/>
    <n v="1"/>
    <n v="0"/>
    <x v="1"/>
    <n v="0"/>
    <n v="1"/>
    <m/>
  </r>
  <r>
    <x v="0"/>
    <x v="1"/>
    <x v="1"/>
    <n v="14"/>
    <n v="-71.495964000000001"/>
    <n v="-33.018974999999998"/>
    <n v="20038.98828125"/>
    <n v="1"/>
    <n v="0"/>
    <x v="1"/>
    <n v="0"/>
    <n v="1"/>
    <m/>
  </r>
  <r>
    <x v="0"/>
    <x v="1"/>
    <x v="1"/>
    <n v="15"/>
    <n v="-71.493261000000004"/>
    <n v="-33.021332999999998"/>
    <n v="20505.84765625"/>
    <n v="1"/>
    <n v="0"/>
    <x v="1"/>
    <n v="0"/>
    <n v="1"/>
    <m/>
  </r>
  <r>
    <x v="0"/>
    <x v="1"/>
    <x v="1"/>
    <n v="16"/>
    <n v="-71.492372000000003"/>
    <n v="-33.030123000000003"/>
    <n v="21761.638671875"/>
    <n v="1"/>
    <n v="0"/>
    <x v="1"/>
    <n v="0"/>
    <n v="1"/>
    <m/>
  </r>
  <r>
    <x v="0"/>
    <x v="1"/>
    <x v="1"/>
    <n v="17"/>
    <n v="-71.496959000000004"/>
    <n v="-33.031691000000002"/>
    <n v="22380.34375"/>
    <n v="1"/>
    <n v="0"/>
    <x v="1"/>
    <n v="0"/>
    <n v="1"/>
    <m/>
  </r>
  <r>
    <x v="0"/>
    <x v="1"/>
    <x v="1"/>
    <n v="18"/>
    <n v="-71.499066999999997"/>
    <n v="-33.034604999999999"/>
    <n v="22963.359375"/>
    <n v="1"/>
    <n v="1"/>
    <x v="1"/>
    <n v="0.05"/>
    <n v="1"/>
    <m/>
  </r>
  <r>
    <x v="0"/>
    <x v="2"/>
    <x v="0"/>
    <n v="1"/>
    <n v="-71.533028000000002"/>
    <n v="-33.056164000000003"/>
    <n v="96.584686279296875"/>
    <n v="1"/>
    <n v="1"/>
    <x v="0"/>
    <n v="0.9"/>
    <n v="1"/>
    <m/>
  </r>
  <r>
    <x v="0"/>
    <x v="2"/>
    <x v="0"/>
    <n v="2"/>
    <n v="-71.539264000000003"/>
    <n v="-33.054167"/>
    <n v="1649.131103515625"/>
    <n v="1"/>
    <n v="1"/>
    <x v="1"/>
    <n v="0.05"/>
    <n v="1"/>
    <m/>
  </r>
  <r>
    <x v="0"/>
    <x v="2"/>
    <x v="0"/>
    <n v="3"/>
    <n v="-71.536580000000001"/>
    <n v="-33.062691999999998"/>
    <n v="2781.182861328125"/>
    <n v="1"/>
    <n v="0"/>
    <x v="1"/>
    <n v="0"/>
    <n v="1"/>
    <m/>
  </r>
  <r>
    <x v="0"/>
    <x v="2"/>
    <x v="0"/>
    <n v="4"/>
    <n v="-71.536749999999998"/>
    <n v="-33.052636999999997"/>
    <n v="4176.890625"/>
    <n v="1"/>
    <n v="0"/>
    <x v="1"/>
    <n v="0"/>
    <n v="1"/>
    <m/>
  </r>
  <r>
    <x v="0"/>
    <x v="2"/>
    <x v="0"/>
    <n v="5"/>
    <n v="-71.538988000000003"/>
    <n v="-33.046422999999997"/>
    <n v="4931.7099609375"/>
    <n v="1"/>
    <n v="0"/>
    <x v="1"/>
    <n v="0"/>
    <n v="1"/>
    <m/>
  </r>
  <r>
    <x v="0"/>
    <x v="2"/>
    <x v="0"/>
    <n v="6"/>
    <n v="-71.545469999999995"/>
    <n v="-33.035718000000003"/>
    <n v="6798.53662109375"/>
    <n v="1"/>
    <n v="0"/>
    <x v="1"/>
    <n v="0"/>
    <n v="1"/>
    <m/>
  </r>
  <r>
    <x v="0"/>
    <x v="2"/>
    <x v="0"/>
    <n v="7"/>
    <n v="-71.547027"/>
    <n v="-33.033886000000003"/>
    <n v="7082.2041015625"/>
    <n v="1"/>
    <n v="0"/>
    <x v="1"/>
    <n v="0"/>
    <n v="1"/>
    <m/>
  </r>
  <r>
    <x v="0"/>
    <x v="2"/>
    <x v="0"/>
    <n v="8"/>
    <n v="-71.543999999999997"/>
    <n v="-33.032722"/>
    <n v="7660.92431640625"/>
    <n v="1"/>
    <n v="0"/>
    <x v="1"/>
    <n v="0"/>
    <n v="1"/>
    <m/>
  </r>
  <r>
    <x v="0"/>
    <x v="2"/>
    <x v="0"/>
    <n v="9"/>
    <n v="-71.543931999999998"/>
    <n v="-33.030521"/>
    <n v="7928.0927734375"/>
    <n v="1"/>
    <n v="0"/>
    <x v="1"/>
    <n v="0"/>
    <n v="1"/>
    <m/>
  </r>
  <r>
    <x v="0"/>
    <x v="2"/>
    <x v="0"/>
    <n v="10"/>
    <n v="-71.541950999999997"/>
    <n v="-33.028917"/>
    <n v="8287.6796875"/>
    <n v="1"/>
    <n v="0"/>
    <x v="1"/>
    <n v="0"/>
    <n v="1"/>
    <m/>
  </r>
  <r>
    <x v="0"/>
    <x v="2"/>
    <x v="0"/>
    <n v="11"/>
    <n v="-71.547413000000006"/>
    <n v="-33.027254999999997"/>
    <n v="8940.3671875"/>
    <n v="1"/>
    <n v="0"/>
    <x v="1"/>
    <n v="0"/>
    <n v="1"/>
    <m/>
  </r>
  <r>
    <x v="0"/>
    <x v="2"/>
    <x v="0"/>
    <n v="12"/>
    <n v="-71.548848000000007"/>
    <n v="-33.024194000000001"/>
    <n v="9399.2626953125"/>
    <n v="1"/>
    <n v="0"/>
    <x v="1"/>
    <n v="0"/>
    <n v="1"/>
    <m/>
  </r>
  <r>
    <x v="0"/>
    <x v="2"/>
    <x v="0"/>
    <n v="13"/>
    <n v="-71.544821999999996"/>
    <n v="-33.021985999999998"/>
    <n v="10017.6171875"/>
    <n v="1"/>
    <n v="0"/>
    <x v="1"/>
    <n v="0"/>
    <n v="1"/>
    <m/>
  </r>
  <r>
    <x v="0"/>
    <x v="2"/>
    <x v="0"/>
    <n v="14"/>
    <n v="-71.543087999999997"/>
    <n v="-33.015431999999997"/>
    <n v="10762.814453125"/>
    <n v="1"/>
    <n v="0"/>
    <x v="1"/>
    <n v="0"/>
    <n v="1"/>
    <m/>
  </r>
  <r>
    <x v="0"/>
    <x v="2"/>
    <x v="0"/>
    <n v="15"/>
    <n v="-71.546402"/>
    <n v="-33.008226999999998"/>
    <n v="11924.4580078125"/>
    <n v="1"/>
    <n v="0"/>
    <x v="1"/>
    <n v="0"/>
    <n v="1"/>
    <m/>
  </r>
  <r>
    <x v="0"/>
    <x v="2"/>
    <x v="0"/>
    <n v="16"/>
    <n v="-71.544319000000002"/>
    <n v="-33.002583999999999"/>
    <n v="12638.3115234375"/>
    <n v="1"/>
    <n v="0"/>
    <x v="1"/>
    <n v="0"/>
    <n v="1"/>
    <m/>
  </r>
  <r>
    <x v="0"/>
    <x v="2"/>
    <x v="0"/>
    <n v="17"/>
    <n v="-71.515957"/>
    <n v="-33.000453"/>
    <n v="15842.427734375"/>
    <n v="1"/>
    <n v="0"/>
    <x v="1"/>
    <n v="0"/>
    <n v="1"/>
    <m/>
  </r>
  <r>
    <x v="0"/>
    <x v="2"/>
    <x v="0"/>
    <n v="18"/>
    <n v="-71.518479999999997"/>
    <n v="-32.996518999999999"/>
    <n v="16468.181640625"/>
    <n v="1"/>
    <n v="0"/>
    <x v="1"/>
    <n v="0"/>
    <n v="1"/>
    <m/>
  </r>
  <r>
    <x v="0"/>
    <x v="2"/>
    <x v="0"/>
    <n v="19"/>
    <n v="-71.526571000000004"/>
    <n v="-32.987222000000003"/>
    <n v="18060.279296875"/>
    <n v="1"/>
    <n v="0"/>
    <x v="1"/>
    <n v="0"/>
    <n v="1"/>
    <m/>
  </r>
  <r>
    <x v="0"/>
    <x v="2"/>
    <x v="0"/>
    <n v="20"/>
    <n v="-71.529161000000002"/>
    <n v="-32.985475000000001"/>
    <n v="18388.53515625"/>
    <n v="1"/>
    <n v="1"/>
    <x v="1"/>
    <n v="0.05"/>
    <n v="1"/>
    <m/>
  </r>
  <r>
    <x v="0"/>
    <x v="2"/>
    <x v="1"/>
    <n v="1"/>
    <n v="-71.529089999999997"/>
    <n v="-32.985501999999997"/>
    <n v="311.8397216796875"/>
    <n v="1"/>
    <n v="1"/>
    <x v="0"/>
    <n v="0.9"/>
    <n v="1"/>
    <m/>
  </r>
  <r>
    <x v="0"/>
    <x v="2"/>
    <x v="1"/>
    <n v="2"/>
    <n v="-71.523060000000001"/>
    <n v="-32.992837999999999"/>
    <n v="1584.2503662109375"/>
    <n v="1"/>
    <n v="1"/>
    <x v="1"/>
    <n v="0.05"/>
    <n v="1"/>
    <m/>
  </r>
  <r>
    <x v="0"/>
    <x v="2"/>
    <x v="1"/>
    <n v="3"/>
    <n v="-71.5184"/>
    <n v="-32.996580000000002"/>
    <n v="2351.767333984375"/>
    <n v="1"/>
    <n v="0"/>
    <x v="1"/>
    <n v="0"/>
    <n v="1"/>
    <m/>
  </r>
  <r>
    <x v="0"/>
    <x v="2"/>
    <x v="1"/>
    <n v="4"/>
    <n v="-71.544162"/>
    <n v="-33.001984999999998"/>
    <n v="6165.232421875"/>
    <n v="1"/>
    <n v="0"/>
    <x v="1"/>
    <n v="0"/>
    <n v="1"/>
    <m/>
  </r>
  <r>
    <x v="0"/>
    <x v="2"/>
    <x v="1"/>
    <n v="5"/>
    <n v="-71.546375999999995"/>
    <n v="-33.008502999999997"/>
    <n v="7012.23046875"/>
    <n v="1"/>
    <n v="0"/>
    <x v="1"/>
    <n v="0"/>
    <n v="1"/>
    <m/>
  </r>
  <r>
    <x v="0"/>
    <x v="2"/>
    <x v="1"/>
    <n v="6"/>
    <n v="-71.543200999999996"/>
    <n v="-33.013154"/>
    <n v="7849.8046875"/>
    <n v="1"/>
    <n v="0"/>
    <x v="1"/>
    <n v="0"/>
    <n v="1"/>
    <m/>
  </r>
  <r>
    <x v="0"/>
    <x v="2"/>
    <x v="1"/>
    <n v="7"/>
    <n v="-71.546654000000004"/>
    <n v="-33.018614999999997"/>
    <n v="8549.92578125"/>
    <n v="1"/>
    <n v="0"/>
    <x v="1"/>
    <n v="0"/>
    <n v="1"/>
    <m/>
  </r>
  <r>
    <x v="0"/>
    <x v="2"/>
    <x v="1"/>
    <n v="8"/>
    <n v="-71.550167000000002"/>
    <n v="-33.024247000000003"/>
    <n v="9416.1044921875"/>
    <n v="1"/>
    <n v="0"/>
    <x v="1"/>
    <n v="0"/>
    <n v="1"/>
    <m/>
  </r>
  <r>
    <x v="0"/>
    <x v="2"/>
    <x v="1"/>
    <n v="9"/>
    <n v="-71.550472999999997"/>
    <n v="-33.025230999999998"/>
    <n v="9921.1181640625"/>
    <n v="1"/>
    <n v="0"/>
    <x v="1"/>
    <n v="0"/>
    <n v="1"/>
    <m/>
  </r>
  <r>
    <x v="0"/>
    <x v="2"/>
    <x v="1"/>
    <n v="10"/>
    <n v="-71.547217000000003"/>
    <n v="-33.02572"/>
    <n v="10230.2001953125"/>
    <n v="1"/>
    <n v="0"/>
    <x v="1"/>
    <n v="0"/>
    <n v="1"/>
    <m/>
  </r>
  <r>
    <x v="0"/>
    <x v="2"/>
    <x v="1"/>
    <n v="11"/>
    <n v="-71.542890999999997"/>
    <n v="-33.027203999999998"/>
    <n v="10758.619140625"/>
    <n v="1"/>
    <n v="0"/>
    <x v="1"/>
    <n v="0"/>
    <n v="1"/>
    <m/>
  </r>
  <r>
    <x v="0"/>
    <x v="2"/>
    <x v="1"/>
    <n v="12"/>
    <n v="-71.543953000000002"/>
    <n v="-33.030588999999999"/>
    <n v="11147.830078125"/>
    <n v="1"/>
    <n v="0"/>
    <x v="1"/>
    <n v="0"/>
    <n v="1"/>
    <m/>
  </r>
  <r>
    <x v="0"/>
    <x v="2"/>
    <x v="1"/>
    <n v="13"/>
    <n v="-71.543961999999993"/>
    <n v="-33.032696000000001"/>
    <n v="11461.7939453125"/>
    <n v="1"/>
    <n v="0"/>
    <x v="1"/>
    <n v="0"/>
    <n v="1"/>
    <m/>
  </r>
  <r>
    <x v="0"/>
    <x v="2"/>
    <x v="1"/>
    <n v="14"/>
    <n v="-71.547013000000007"/>
    <n v="-33.033861999999999"/>
    <n v="12042.1005859375"/>
    <n v="1"/>
    <n v="0"/>
    <x v="1"/>
    <n v="0"/>
    <n v="1"/>
    <m/>
  </r>
  <r>
    <x v="0"/>
    <x v="2"/>
    <x v="1"/>
    <n v="15"/>
    <n v="-71.545472000000004"/>
    <n v="-33.035716000000001"/>
    <n v="12328.46484375"/>
    <n v="1"/>
    <n v="0"/>
    <x v="1"/>
    <n v="0"/>
    <n v="1"/>
    <m/>
  </r>
  <r>
    <x v="0"/>
    <x v="2"/>
    <x v="1"/>
    <n v="16"/>
    <n v="-71.541763000000003"/>
    <n v="-33.038393999999997"/>
    <n v="12796.5263671875"/>
    <n v="1"/>
    <n v="0"/>
    <x v="1"/>
    <n v="0"/>
    <n v="1"/>
    <m/>
  </r>
  <r>
    <x v="0"/>
    <x v="2"/>
    <x v="1"/>
    <n v="17"/>
    <n v="-71.538978999999998"/>
    <n v="-33.046447000000001"/>
    <n v="14198.3720703125"/>
    <n v="1"/>
    <n v="0"/>
    <x v="1"/>
    <n v="0"/>
    <n v="1"/>
    <m/>
  </r>
  <r>
    <x v="0"/>
    <x v="2"/>
    <x v="1"/>
    <n v="18"/>
    <n v="-71.53519"/>
    <n v="-33.055393000000002"/>
    <n v="15301.86328125"/>
    <n v="1"/>
    <n v="0"/>
    <x v="1"/>
    <n v="0"/>
    <n v="1"/>
    <m/>
  </r>
  <r>
    <x v="0"/>
    <x v="2"/>
    <x v="1"/>
    <n v="19"/>
    <n v="-71.536565999999993"/>
    <n v="-33.062688000000001"/>
    <n v="16344.7275390625"/>
    <n v="1"/>
    <n v="0"/>
    <x v="1"/>
    <n v="0"/>
    <n v="1"/>
    <m/>
  </r>
  <r>
    <x v="0"/>
    <x v="2"/>
    <x v="1"/>
    <n v="20"/>
    <n v="-71.535101999999995"/>
    <n v="-33.058256"/>
    <n v="18679.990234375"/>
    <n v="1"/>
    <n v="0"/>
    <x v="1"/>
    <n v="0"/>
    <n v="1"/>
    <m/>
  </r>
  <r>
    <x v="0"/>
    <x v="2"/>
    <x v="1"/>
    <n v="21"/>
    <n v="-71.533033000000003"/>
    <n v="-33.056168"/>
    <n v="19133.01953125"/>
    <n v="1"/>
    <n v="1"/>
    <x v="1"/>
    <n v="0.05"/>
    <n v="1"/>
    <m/>
  </r>
  <r>
    <x v="0"/>
    <x v="3"/>
    <x v="0"/>
    <n v="1"/>
    <n v="-71.533477000000005"/>
    <n v="-33.056320999999997"/>
    <n v="150.30767822265625"/>
    <n v="1"/>
    <n v="1"/>
    <x v="0"/>
    <n v="0.9"/>
    <n v="1"/>
    <m/>
  </r>
  <r>
    <x v="0"/>
    <x v="3"/>
    <x v="0"/>
    <n v="2"/>
    <n v="-71.535095999999996"/>
    <n v="-33.058253999999998"/>
    <n v="549.653564453125"/>
    <n v="1"/>
    <n v="1"/>
    <x v="1"/>
    <n v="0.05"/>
    <n v="1"/>
    <m/>
  </r>
  <r>
    <x v="0"/>
    <x v="3"/>
    <x v="0"/>
    <n v="3"/>
    <n v="-71.536580000000001"/>
    <n v="-33.062691999999998"/>
    <n v="2781.182861328125"/>
    <n v="1"/>
    <n v="0"/>
    <x v="1"/>
    <n v="0"/>
    <n v="1"/>
    <m/>
  </r>
  <r>
    <x v="0"/>
    <x v="3"/>
    <x v="0"/>
    <n v="4"/>
    <n v="-71.535218999999998"/>
    <n v="-33.055380999999997"/>
    <n v="3828.44482421875"/>
    <n v="1"/>
    <n v="0"/>
    <x v="1"/>
    <n v="0"/>
    <n v="1"/>
    <m/>
  </r>
  <r>
    <x v="0"/>
    <x v="3"/>
    <x v="0"/>
    <n v="5"/>
    <n v="-71.536726999999999"/>
    <n v="-33.052776999999999"/>
    <n v="4161.21630859375"/>
    <n v="1"/>
    <n v="0"/>
    <x v="1"/>
    <n v="0"/>
    <n v="1"/>
    <m/>
  </r>
  <r>
    <x v="0"/>
    <x v="3"/>
    <x v="0"/>
    <n v="6"/>
    <n v="-71.538936000000007"/>
    <n v="-33.046571999999998"/>
    <n v="4914.4853515625"/>
    <n v="1"/>
    <n v="0"/>
    <x v="1"/>
    <n v="0"/>
    <n v="1"/>
    <m/>
  </r>
  <r>
    <x v="0"/>
    <x v="3"/>
    <x v="0"/>
    <n v="7"/>
    <n v="-71.541835000000006"/>
    <n v="-33.042017000000001"/>
    <n v="5656.66064453125"/>
    <n v="1"/>
    <n v="0"/>
    <x v="1"/>
    <n v="0"/>
    <n v="1"/>
    <m/>
  </r>
  <r>
    <x v="0"/>
    <x v="3"/>
    <x v="0"/>
    <n v="8"/>
    <n v="-71.544842000000003"/>
    <n v="-33.036307999999998"/>
    <n v="6710.4052734375"/>
    <n v="1"/>
    <n v="0"/>
    <x v="1"/>
    <n v="0"/>
    <n v="1"/>
    <m/>
  </r>
  <r>
    <x v="0"/>
    <x v="3"/>
    <x v="0"/>
    <n v="9"/>
    <n v="-71.547027"/>
    <n v="-33.033886000000003"/>
    <n v="7082.2041015625"/>
    <n v="1"/>
    <n v="0"/>
    <x v="1"/>
    <n v="0"/>
    <n v="1"/>
    <m/>
  </r>
  <r>
    <x v="0"/>
    <x v="3"/>
    <x v="0"/>
    <n v="10"/>
    <n v="-71.543940000000006"/>
    <n v="-33.030569999999997"/>
    <n v="7922.60546875"/>
    <n v="1"/>
    <n v="0"/>
    <x v="1"/>
    <n v="0"/>
    <n v="1"/>
    <m/>
  </r>
  <r>
    <x v="0"/>
    <x v="3"/>
    <x v="0"/>
    <n v="11"/>
    <n v="-71.545058999999995"/>
    <n v="-33.024974"/>
    <n v="8804.7509765625"/>
    <n v="1"/>
    <n v="0"/>
    <x v="1"/>
    <n v="0"/>
    <n v="1"/>
    <m/>
  </r>
  <r>
    <x v="0"/>
    <x v="3"/>
    <x v="0"/>
    <n v="12"/>
    <n v="-71.548861000000002"/>
    <n v="-33.024251"/>
    <n v="9190.8955078125"/>
    <n v="1"/>
    <n v="0"/>
    <x v="1"/>
    <n v="0"/>
    <n v="1"/>
    <m/>
  </r>
  <r>
    <x v="0"/>
    <x v="3"/>
    <x v="0"/>
    <n v="13"/>
    <n v="-71.544821999999996"/>
    <n v="-33.021985999999998"/>
    <n v="9815.6865234375"/>
    <n v="1"/>
    <n v="0"/>
    <x v="1"/>
    <n v="0"/>
    <n v="1"/>
    <m/>
  </r>
  <r>
    <x v="0"/>
    <x v="3"/>
    <x v="0"/>
    <n v="14"/>
    <n v="-71.541630999999995"/>
    <n v="-33.012746999999997"/>
    <n v="10897.7265625"/>
    <n v="1"/>
    <n v="0"/>
    <x v="1"/>
    <n v="0"/>
    <n v="1"/>
    <m/>
  </r>
  <r>
    <x v="0"/>
    <x v="3"/>
    <x v="0"/>
    <n v="15"/>
    <n v="-71.535628000000003"/>
    <n v="-33.007201000000002"/>
    <n v="11771.5986328125"/>
    <n v="1"/>
    <n v="0"/>
    <x v="1"/>
    <n v="0"/>
    <n v="1"/>
    <m/>
  </r>
  <r>
    <x v="0"/>
    <x v="3"/>
    <x v="0"/>
    <n v="16"/>
    <n v="-71.518118000000001"/>
    <n v="-32.996794000000001"/>
    <n v="14909.7060546875"/>
    <n v="1"/>
    <n v="0"/>
    <x v="1"/>
    <n v="0"/>
    <n v="1"/>
    <m/>
  </r>
  <r>
    <x v="0"/>
    <x v="3"/>
    <x v="0"/>
    <n v="17"/>
    <n v="-71.520385000000005"/>
    <n v="-32.994259999999997"/>
    <n v="15338.0380859375"/>
    <n v="1"/>
    <n v="0"/>
    <x v="1"/>
    <n v="0"/>
    <n v="1"/>
    <m/>
  </r>
  <r>
    <x v="0"/>
    <x v="3"/>
    <x v="0"/>
    <n v="18"/>
    <n v="-71.529843"/>
    <n v="-32.980558000000002"/>
    <n v="17717.896484375"/>
    <n v="1"/>
    <n v="0"/>
    <x v="1"/>
    <n v="0"/>
    <n v="1"/>
    <m/>
  </r>
  <r>
    <x v="0"/>
    <x v="3"/>
    <x v="0"/>
    <n v="19"/>
    <n v="-71.544056999999995"/>
    <n v="-32.972481000000002"/>
    <n v="20452.873046875"/>
    <n v="1"/>
    <n v="0"/>
    <x v="1"/>
    <n v="0"/>
    <n v="1"/>
    <m/>
  </r>
  <r>
    <x v="0"/>
    <x v="3"/>
    <x v="0"/>
    <n v="20"/>
    <n v="-71.535449"/>
    <n v="-32.972109000000003"/>
    <n v="21419.3359375"/>
    <n v="1"/>
    <n v="1"/>
    <x v="1"/>
    <n v="0.05"/>
    <n v="1"/>
    <m/>
  </r>
  <r>
    <x v="0"/>
    <x v="3"/>
    <x v="1"/>
    <n v="1"/>
    <n v="-71.532128999999998"/>
    <n v="-32.971843"/>
    <n v="189.02119445800781"/>
    <n v="1"/>
    <n v="1"/>
    <x v="0"/>
    <n v="0.9"/>
    <n v="1"/>
    <m/>
  </r>
  <r>
    <x v="0"/>
    <x v="3"/>
    <x v="1"/>
    <n v="2"/>
    <n v="-71.529863000000006"/>
    <n v="-32.980550999999998"/>
    <n v="2223.960693359375"/>
    <n v="1"/>
    <n v="1"/>
    <x v="1"/>
    <n v="0.05"/>
    <n v="1"/>
    <m/>
  </r>
  <r>
    <x v="0"/>
    <x v="3"/>
    <x v="1"/>
    <n v="3"/>
    <n v="-71.528017000000006"/>
    <n v="-32.988228999999997"/>
    <n v="3492.8388671875"/>
    <n v="1"/>
    <n v="0"/>
    <x v="1"/>
    <n v="0"/>
    <n v="1"/>
    <m/>
  </r>
  <r>
    <x v="0"/>
    <x v="3"/>
    <x v="1"/>
    <n v="4"/>
    <n v="-71.520426"/>
    <n v="-32.994256999999998"/>
    <n v="4746.23193359375"/>
    <n v="1"/>
    <n v="0"/>
    <x v="1"/>
    <n v="0"/>
    <n v="1"/>
    <m/>
  </r>
  <r>
    <x v="0"/>
    <x v="3"/>
    <x v="1"/>
    <n v="5"/>
    <n v="-71.518119999999996"/>
    <n v="-32.996791999999999"/>
    <n v="5178.1220703125"/>
    <n v="1"/>
    <n v="0"/>
    <x v="1"/>
    <n v="0"/>
    <n v="1"/>
    <m/>
  </r>
  <r>
    <x v="0"/>
    <x v="3"/>
    <x v="1"/>
    <n v="6"/>
    <n v="-71.535635999999997"/>
    <n v="-33.007219999999997"/>
    <n v="8314.09375"/>
    <n v="1"/>
    <n v="0"/>
    <x v="1"/>
    <n v="0"/>
    <n v="1"/>
    <m/>
  </r>
  <r>
    <x v="0"/>
    <x v="3"/>
    <x v="1"/>
    <n v="7"/>
    <n v="-71.543188000000001"/>
    <n v="-33.013089000000001"/>
    <n v="9724.0869140625"/>
    <n v="1"/>
    <n v="0"/>
    <x v="1"/>
    <n v="0"/>
    <n v="1"/>
    <m/>
  </r>
  <r>
    <x v="0"/>
    <x v="3"/>
    <x v="1"/>
    <n v="8"/>
    <n v="-71.546654000000004"/>
    <n v="-33.018614999999997"/>
    <n v="10431.5205078125"/>
    <n v="1"/>
    <n v="0"/>
    <x v="1"/>
    <n v="0"/>
    <n v="1"/>
    <m/>
  </r>
  <r>
    <x v="0"/>
    <x v="3"/>
    <x v="1"/>
    <n v="9"/>
    <n v="-71.548961000000006"/>
    <n v="-33.024213000000003"/>
    <n v="11164.115234375"/>
    <n v="1"/>
    <n v="0"/>
    <x v="1"/>
    <n v="0"/>
    <n v="1"/>
    <m/>
  </r>
  <r>
    <x v="0"/>
    <x v="3"/>
    <x v="1"/>
    <n v="10"/>
    <n v="-71.550472999999997"/>
    <n v="-33.025230999999998"/>
    <n v="11802.712890625"/>
    <n v="1"/>
    <n v="0"/>
    <x v="1"/>
    <n v="0"/>
    <n v="1"/>
    <m/>
  </r>
  <r>
    <x v="0"/>
    <x v="3"/>
    <x v="1"/>
    <n v="11"/>
    <n v="-71.547217000000003"/>
    <n v="-33.02572"/>
    <n v="12111.794921875"/>
    <n v="1"/>
    <n v="0"/>
    <x v="1"/>
    <n v="0"/>
    <n v="1"/>
    <m/>
  </r>
  <r>
    <x v="0"/>
    <x v="3"/>
    <x v="1"/>
    <n v="12"/>
    <n v="-71.543953000000002"/>
    <n v="-33.030588999999999"/>
    <n v="13029.4248046875"/>
    <n v="1"/>
    <n v="0"/>
    <x v="1"/>
    <n v="0"/>
    <n v="1"/>
    <m/>
  </r>
  <r>
    <x v="0"/>
    <x v="3"/>
    <x v="1"/>
    <n v="13"/>
    <n v="-71.547013000000007"/>
    <n v="-33.033861999999999"/>
    <n v="13923.6953125"/>
    <n v="1"/>
    <n v="0"/>
    <x v="1"/>
    <n v="0"/>
    <n v="1"/>
    <m/>
  </r>
  <r>
    <x v="0"/>
    <x v="3"/>
    <x v="1"/>
    <n v="14"/>
    <n v="-71.544859000000002"/>
    <n v="-33.036295000000003"/>
    <n v="14296.3359375"/>
    <n v="1"/>
    <n v="0"/>
    <x v="1"/>
    <n v="0"/>
    <n v="1"/>
    <m/>
  </r>
  <r>
    <x v="0"/>
    <x v="3"/>
    <x v="1"/>
    <n v="15"/>
    <n v="-71.541887000000003"/>
    <n v="-33.041944999999998"/>
    <n v="15342.87890625"/>
    <n v="1"/>
    <n v="0"/>
    <x v="1"/>
    <n v="0"/>
    <n v="1"/>
    <m/>
  </r>
  <r>
    <x v="0"/>
    <x v="3"/>
    <x v="1"/>
    <n v="16"/>
    <n v="-71.538956999999996"/>
    <n v="-33.046512999999997"/>
    <n v="16087.5693359375"/>
    <n v="1"/>
    <n v="0"/>
    <x v="1"/>
    <n v="0"/>
    <n v="1"/>
    <m/>
  </r>
  <r>
    <x v="0"/>
    <x v="3"/>
    <x v="1"/>
    <n v="17"/>
    <n v="-71.536736000000005"/>
    <n v="-33.052725000000002"/>
    <n v="16841.841796875"/>
    <n v="1"/>
    <n v="0"/>
    <x v="1"/>
    <n v="0"/>
    <n v="1"/>
    <m/>
  </r>
  <r>
    <x v="0"/>
    <x v="3"/>
    <x v="1"/>
    <n v="18"/>
    <n v="-71.53519"/>
    <n v="-33.055393000000002"/>
    <n v="17183.458984375"/>
    <n v="1"/>
    <n v="0"/>
    <x v="1"/>
    <n v="0"/>
    <n v="1"/>
    <m/>
  </r>
  <r>
    <x v="0"/>
    <x v="3"/>
    <x v="1"/>
    <n v="19"/>
    <n v="-71.536565999999993"/>
    <n v="-33.062688000000001"/>
    <n v="18226.322265625"/>
    <n v="1"/>
    <n v="0"/>
    <x v="1"/>
    <n v="0"/>
    <n v="1"/>
    <m/>
  </r>
  <r>
    <x v="0"/>
    <x v="3"/>
    <x v="1"/>
    <n v="20"/>
    <n v="-71.535101999999995"/>
    <n v="-33.058256"/>
    <n v="20561.5859375"/>
    <n v="1"/>
    <n v="0"/>
    <x v="1"/>
    <n v="0"/>
    <n v="1"/>
    <m/>
  </r>
  <r>
    <x v="0"/>
    <x v="3"/>
    <x v="1"/>
    <n v="21"/>
    <n v="-71.533409000000006"/>
    <n v="-33.056342999999998"/>
    <n v="20968.337890625"/>
    <n v="1"/>
    <n v="1"/>
    <x v="1"/>
    <n v="0.05"/>
    <n v="1"/>
    <m/>
  </r>
  <r>
    <x v="0"/>
    <x v="4"/>
    <x v="0"/>
    <n v="1"/>
    <n v="-71.490502000000006"/>
    <n v="-32.995126999999997"/>
    <n v="163.32025146484375"/>
    <n v="1"/>
    <n v="1"/>
    <x v="0"/>
    <n v="0.9"/>
    <n v="1"/>
    <m/>
  </r>
  <r>
    <x v="0"/>
    <x v="4"/>
    <x v="0"/>
    <n v="2"/>
    <n v="-71.492602000000005"/>
    <n v="-32.992947999999998"/>
    <n v="603.013427734375"/>
    <n v="1"/>
    <n v="1"/>
    <x v="1"/>
    <n v="0.05"/>
    <n v="1"/>
    <m/>
  </r>
  <r>
    <x v="0"/>
    <x v="4"/>
    <x v="0"/>
    <n v="3"/>
    <n v="-71.496711000000005"/>
    <n v="-32.987487999999999"/>
    <n v="1511.353515625"/>
    <n v="1"/>
    <n v="0"/>
    <x v="1"/>
    <n v="0"/>
    <n v="1"/>
    <m/>
  </r>
  <r>
    <x v="0"/>
    <x v="4"/>
    <x v="0"/>
    <n v="4"/>
    <n v="-71.507116999999994"/>
    <n v="-32.987164999999997"/>
    <n v="2825.822021484375"/>
    <n v="1"/>
    <n v="0"/>
    <x v="1"/>
    <n v="0"/>
    <n v="1"/>
    <m/>
  </r>
  <r>
    <x v="0"/>
    <x v="4"/>
    <x v="0"/>
    <n v="5"/>
    <n v="-71.502367000000007"/>
    <n v="-32.995749000000004"/>
    <n v="4145.51708984375"/>
    <n v="1"/>
    <n v="0"/>
    <x v="1"/>
    <n v="0"/>
    <n v="1"/>
    <m/>
  </r>
  <r>
    <x v="0"/>
    <x v="4"/>
    <x v="0"/>
    <n v="6"/>
    <n v="-71.512839999999997"/>
    <n v="-32.99888"/>
    <n v="5701.63623046875"/>
    <n v="1"/>
    <n v="0"/>
    <x v="1"/>
    <n v="0"/>
    <n v="1"/>
    <m/>
  </r>
  <r>
    <x v="0"/>
    <x v="4"/>
    <x v="0"/>
    <n v="7"/>
    <n v="-71.541296000000003"/>
    <n v="-33.000861999999998"/>
    <n v="8888.49609375"/>
    <n v="1"/>
    <n v="0"/>
    <x v="1"/>
    <n v="0"/>
    <n v="1"/>
    <m/>
  </r>
  <r>
    <x v="0"/>
    <x v="4"/>
    <x v="0"/>
    <n v="8"/>
    <n v="-71.546198000000004"/>
    <n v="-33.008527999999998"/>
    <n v="10105.6904296875"/>
    <n v="1"/>
    <n v="0"/>
    <x v="1"/>
    <n v="0"/>
    <n v="1"/>
    <m/>
  </r>
  <r>
    <x v="0"/>
    <x v="4"/>
    <x v="0"/>
    <n v="9"/>
    <n v="-71.546654000000004"/>
    <n v="-33.018614999999997"/>
    <n v="11626.5224609375"/>
    <n v="1"/>
    <n v="0"/>
    <x v="1"/>
    <n v="0"/>
    <n v="1"/>
    <m/>
  </r>
  <r>
    <x v="0"/>
    <x v="4"/>
    <x v="0"/>
    <n v="10"/>
    <n v="-71.553539000000001"/>
    <n v="-33.023733"/>
    <n v="12813.5439453125"/>
    <n v="1"/>
    <n v="0"/>
    <x v="1"/>
    <n v="0"/>
    <n v="1"/>
    <m/>
  </r>
  <r>
    <x v="0"/>
    <x v="4"/>
    <x v="0"/>
    <n v="11"/>
    <n v="-71.564079000000007"/>
    <n v="-33.030887"/>
    <n v="14596.33984375"/>
    <n v="1"/>
    <n v="0"/>
    <x v="1"/>
    <n v="0"/>
    <n v="1"/>
    <m/>
  </r>
  <r>
    <x v="0"/>
    <x v="4"/>
    <x v="0"/>
    <n v="12"/>
    <n v="-71.570514000000003"/>
    <n v="-33.034745999999998"/>
    <n v="15431.0126953125"/>
    <n v="1"/>
    <n v="0"/>
    <x v="1"/>
    <n v="0"/>
    <n v="1"/>
    <m/>
  </r>
  <r>
    <x v="0"/>
    <x v="4"/>
    <x v="0"/>
    <n v="13"/>
    <n v="-71.563710999999998"/>
    <n v="-33.047756999999997"/>
    <n v="17871.66796875"/>
    <n v="1"/>
    <n v="0"/>
    <x v="1"/>
    <n v="0"/>
    <n v="1"/>
    <m/>
  </r>
  <r>
    <x v="0"/>
    <x v="4"/>
    <x v="0"/>
    <n v="14"/>
    <n v="-71.566001999999997"/>
    <n v="-33.112414999999999"/>
    <n v="27452.154296875"/>
    <n v="1"/>
    <n v="0"/>
    <x v="1"/>
    <n v="0"/>
    <n v="1"/>
    <m/>
  </r>
  <r>
    <x v="0"/>
    <x v="4"/>
    <x v="0"/>
    <n v="15"/>
    <n v="-71.574498000000006"/>
    <n v="-33.111753999999998"/>
    <n v="28248.54296875"/>
    <n v="1"/>
    <n v="0"/>
    <x v="1"/>
    <n v="0"/>
    <n v="1"/>
    <m/>
  </r>
  <r>
    <x v="0"/>
    <x v="4"/>
    <x v="0"/>
    <n v="16"/>
    <n v="-71.579278000000002"/>
    <n v="-33.118122999999997"/>
    <n v="29416.34765625"/>
    <n v="1"/>
    <n v="0"/>
    <x v="1"/>
    <n v="0"/>
    <n v="1"/>
    <m/>
  </r>
  <r>
    <x v="0"/>
    <x v="4"/>
    <x v="0"/>
    <n v="17"/>
    <n v="-71.574682999999993"/>
    <n v="-33.121040999999998"/>
    <n v="30411.40625"/>
    <n v="1"/>
    <n v="0"/>
    <x v="1"/>
    <n v="0"/>
    <n v="1"/>
    <m/>
  </r>
  <r>
    <x v="0"/>
    <x v="4"/>
    <x v="0"/>
    <n v="18"/>
    <n v="-71.570322000000004"/>
    <n v="-33.126666999999998"/>
    <n v="31378.6640625"/>
    <n v="1"/>
    <n v="0"/>
    <x v="1"/>
    <n v="0"/>
    <n v="1"/>
    <m/>
  </r>
  <r>
    <x v="0"/>
    <x v="4"/>
    <x v="0"/>
    <n v="19"/>
    <n v="-71.565461999999997"/>
    <n v="-33.131191999999999"/>
    <n v="32059.693359375"/>
    <n v="1"/>
    <n v="0"/>
    <x v="1"/>
    <n v="0"/>
    <n v="1"/>
    <m/>
  </r>
  <r>
    <x v="0"/>
    <x v="4"/>
    <x v="0"/>
    <n v="20"/>
    <n v="-71.562651000000002"/>
    <n v="-33.138069000000002"/>
    <n v="34239.3203125"/>
    <n v="1"/>
    <n v="0"/>
    <x v="1"/>
    <n v="0"/>
    <n v="1"/>
    <m/>
  </r>
  <r>
    <x v="0"/>
    <x v="4"/>
    <x v="0"/>
    <n v="21"/>
    <n v="-71.557141999999999"/>
    <n v="-33.133139"/>
    <n v="35048.94921875"/>
    <n v="1"/>
    <n v="1"/>
    <x v="1"/>
    <n v="0.05"/>
    <n v="1"/>
    <m/>
  </r>
  <r>
    <x v="0"/>
    <x v="4"/>
    <x v="1"/>
    <n v="1"/>
    <n v="-71.558864999999997"/>
    <n v="-33.134407000000003"/>
    <n v="385.55239868164062"/>
    <n v="1"/>
    <n v="1"/>
    <x v="0"/>
    <n v="0.9"/>
    <n v="1"/>
    <m/>
  </r>
  <r>
    <x v="0"/>
    <x v="4"/>
    <x v="1"/>
    <n v="2"/>
    <n v="-71.561959000000002"/>
    <n v="-33.132834000000003"/>
    <n v="785.4530029296875"/>
    <n v="1"/>
    <n v="1"/>
    <x v="1"/>
    <n v="0.05"/>
    <n v="1"/>
    <m/>
  </r>
  <r>
    <x v="0"/>
    <x v="4"/>
    <x v="1"/>
    <n v="3"/>
    <n v="-71.565501999999995"/>
    <n v="-33.131135"/>
    <n v="1290.298583984375"/>
    <n v="1"/>
    <n v="0"/>
    <x v="1"/>
    <n v="0"/>
    <n v="1"/>
    <m/>
  </r>
  <r>
    <x v="0"/>
    <x v="4"/>
    <x v="1"/>
    <n v="4"/>
    <n v="-71.570318"/>
    <n v="-33.126671000000002"/>
    <n v="1963.40771484375"/>
    <n v="1"/>
    <n v="0"/>
    <x v="1"/>
    <n v="0"/>
    <n v="1"/>
    <m/>
  </r>
  <r>
    <x v="0"/>
    <x v="4"/>
    <x v="1"/>
    <n v="5"/>
    <n v="-71.574780000000004"/>
    <n v="-33.120936999999998"/>
    <n v="2984.015380859375"/>
    <n v="1"/>
    <n v="0"/>
    <x v="1"/>
    <n v="0"/>
    <n v="1"/>
    <m/>
  </r>
  <r>
    <x v="0"/>
    <x v="4"/>
    <x v="1"/>
    <n v="6"/>
    <n v="-71.579296999999997"/>
    <n v="-33.118191000000003"/>
    <n v="3787.356201171875"/>
    <n v="1"/>
    <n v="0"/>
    <x v="1"/>
    <s v="|"/>
    <n v="1"/>
    <m/>
  </r>
  <r>
    <x v="0"/>
    <x v="4"/>
    <x v="1"/>
    <n v="7"/>
    <n v="-71.566134000000005"/>
    <n v="-33.113526999999998"/>
    <n v="5648.17626953125"/>
    <n v="1"/>
    <n v="0"/>
    <x v="1"/>
    <n v="0"/>
    <n v="1"/>
    <m/>
  </r>
  <r>
    <x v="0"/>
    <x v="4"/>
    <x v="1"/>
    <n v="8"/>
    <n v="-71.563541999999998"/>
    <n v="-33.047828000000003"/>
    <n v="16132.9091796875"/>
    <n v="1"/>
    <n v="0"/>
    <x v="1"/>
    <n v="0"/>
    <n v="1"/>
    <m/>
  </r>
  <r>
    <x v="0"/>
    <x v="4"/>
    <x v="1"/>
    <n v="9"/>
    <n v="-71.570261000000002"/>
    <n v="-33.034888000000002"/>
    <n v="18562.8046875"/>
    <n v="1"/>
    <n v="0"/>
    <x v="1"/>
    <n v="0"/>
    <n v="1"/>
    <m/>
  </r>
  <r>
    <x v="0"/>
    <x v="4"/>
    <x v="1"/>
    <n v="10"/>
    <n v="-71.564100999999994"/>
    <n v="-33.030940999999999"/>
    <n v="19419.546875"/>
    <n v="1"/>
    <n v="0"/>
    <x v="1"/>
    <n v="0"/>
    <n v="1"/>
    <m/>
  </r>
  <r>
    <x v="0"/>
    <x v="4"/>
    <x v="1"/>
    <n v="11"/>
    <n v="-71.557794000000001"/>
    <n v="-33.025606000000003"/>
    <n v="20586.173828125"/>
    <n v="1"/>
    <n v="0"/>
    <x v="1"/>
    <n v="0"/>
    <n v="1"/>
    <m/>
  </r>
  <r>
    <x v="0"/>
    <x v="4"/>
    <x v="1"/>
    <n v="12"/>
    <n v="-71.544821999999996"/>
    <n v="-33.021985999999998"/>
    <n v="22309.52734375"/>
    <n v="1"/>
    <n v="0"/>
    <x v="1"/>
    <n v="0"/>
    <n v="1"/>
    <m/>
  </r>
  <r>
    <x v="0"/>
    <x v="4"/>
    <x v="1"/>
    <n v="13"/>
    <n v="-71.546199999999999"/>
    <n v="-33.008254000000001"/>
    <n v="24197.255859375"/>
    <n v="1"/>
    <n v="0"/>
    <x v="1"/>
    <n v="0"/>
    <n v="1"/>
    <m/>
  </r>
  <r>
    <x v="0"/>
    <x v="4"/>
    <x v="1"/>
    <n v="14"/>
    <n v="-71.541435000000007"/>
    <n v="-33.001049999999999"/>
    <n v="25307.236328125"/>
    <n v="1"/>
    <n v="0"/>
    <x v="1"/>
    <n v="0"/>
    <n v="1"/>
    <m/>
  </r>
  <r>
    <x v="0"/>
    <x v="4"/>
    <x v="1"/>
    <n v="15"/>
    <n v="-71.512874999999994"/>
    <n v="-32.99906"/>
    <n v="28497.220703125"/>
    <n v="1"/>
    <n v="0"/>
    <x v="1"/>
    <n v="0"/>
    <n v="1"/>
    <m/>
  </r>
  <r>
    <x v="0"/>
    <x v="4"/>
    <x v="1"/>
    <n v="16"/>
    <n v="-71.502410999999995"/>
    <n v="-32.995707000000003"/>
    <n v="30275.775390625"/>
    <n v="1"/>
    <n v="0"/>
    <x v="1"/>
    <n v="0"/>
    <n v="1"/>
    <m/>
  </r>
  <r>
    <x v="0"/>
    <x v="4"/>
    <x v="1"/>
    <n v="17"/>
    <n v="-71.50712"/>
    <n v="-32.987164999999997"/>
    <n v="31588.978515625"/>
    <n v="1"/>
    <n v="0"/>
    <x v="1"/>
    <n v="0"/>
    <n v="1"/>
    <m/>
  </r>
  <r>
    <x v="0"/>
    <x v="4"/>
    <x v="1"/>
    <n v="18"/>
    <n v="-71.496702999999997"/>
    <n v="-32.987493999999998"/>
    <n v="32904.72265625"/>
    <n v="1"/>
    <n v="0"/>
    <x v="1"/>
    <n v="0"/>
    <n v="1"/>
    <m/>
  </r>
  <r>
    <x v="0"/>
    <x v="4"/>
    <x v="1"/>
    <n v="19"/>
    <n v="-71.493643000000006"/>
    <n v="-32.992117"/>
    <n v="33622.87890625"/>
    <n v="1"/>
    <n v="0"/>
    <x v="1"/>
    <n v="0"/>
    <n v="1"/>
    <m/>
  </r>
  <r>
    <x v="0"/>
    <x v="4"/>
    <x v="1"/>
    <n v="20"/>
    <n v="-71.490495999999993"/>
    <n v="-32.995091000000002"/>
    <n v="34195.73828125"/>
    <n v="1"/>
    <n v="1"/>
    <x v="1"/>
    <n v="0.05"/>
    <n v="1"/>
    <m/>
  </r>
  <r>
    <x v="0"/>
    <x v="5"/>
    <x v="0"/>
    <n v="1"/>
    <n v="-71.532152999999994"/>
    <n v="-33.046660000000003"/>
    <n v="107.31732940673828"/>
    <n v="1"/>
    <n v="1"/>
    <x v="0"/>
    <n v="0.9"/>
    <n v="1"/>
    <m/>
  </r>
  <r>
    <x v="0"/>
    <x v="5"/>
    <x v="0"/>
    <n v="2"/>
    <n v="-71.534144999999995"/>
    <n v="-33.043489000000001"/>
    <n v="566.20465087890625"/>
    <n v="1"/>
    <n v="1"/>
    <x v="1"/>
    <n v="0.05"/>
    <n v="1"/>
    <m/>
  </r>
  <r>
    <x v="0"/>
    <x v="5"/>
    <x v="0"/>
    <n v="3"/>
    <n v="-71.531998999999999"/>
    <n v="-33.042025000000002"/>
    <n v="1164.8609619140625"/>
    <n v="1"/>
    <n v="0"/>
    <x v="1"/>
    <n v="0"/>
    <n v="1"/>
    <m/>
  </r>
  <r>
    <x v="0"/>
    <x v="5"/>
    <x v="0"/>
    <n v="4"/>
    <n v="-71.528915999999995"/>
    <n v="-33.042847999999999"/>
    <n v="1697.484375"/>
    <n v="1"/>
    <n v="0"/>
    <x v="1"/>
    <n v="0"/>
    <n v="1"/>
    <m/>
  </r>
  <r>
    <x v="0"/>
    <x v="5"/>
    <x v="0"/>
    <n v="5"/>
    <n v="-71.526163999999994"/>
    <n v="-33.040880999999999"/>
    <n v="2420.772705078125"/>
    <n v="1"/>
    <n v="0"/>
    <x v="1"/>
    <n v="0"/>
    <n v="1"/>
    <m/>
  </r>
  <r>
    <x v="0"/>
    <x v="5"/>
    <x v="0"/>
    <n v="6"/>
    <n v="-71.529387999999997"/>
    <n v="-33.035978"/>
    <n v="3452.676513671875"/>
    <n v="1"/>
    <n v="0"/>
    <x v="1"/>
    <n v="0"/>
    <n v="1"/>
    <m/>
  </r>
  <r>
    <x v="0"/>
    <x v="5"/>
    <x v="0"/>
    <n v="7"/>
    <n v="-71.531507000000005"/>
    <n v="-33.034143"/>
    <n v="4223.31396484375"/>
    <n v="1"/>
    <n v="0"/>
    <x v="1"/>
    <n v="0"/>
    <n v="1"/>
    <m/>
  </r>
  <r>
    <x v="0"/>
    <x v="5"/>
    <x v="0"/>
    <n v="8"/>
    <n v="-71.538247999999996"/>
    <n v="-33.029688"/>
    <n v="5048.41552734375"/>
    <n v="1"/>
    <n v="0"/>
    <x v="1"/>
    <n v="0"/>
    <n v="1"/>
    <m/>
  </r>
  <r>
    <x v="0"/>
    <x v="5"/>
    <x v="0"/>
    <n v="9"/>
    <n v="-71.542801999999995"/>
    <n v="-33.027230000000003"/>
    <n v="5666.71923828125"/>
    <n v="1"/>
    <n v="0"/>
    <x v="1"/>
    <n v="0"/>
    <n v="1"/>
    <m/>
  </r>
  <r>
    <x v="0"/>
    <x v="5"/>
    <x v="0"/>
    <n v="10"/>
    <n v="-71.548471000000006"/>
    <n v="-33.024501000000001"/>
    <n v="6485.27685546875"/>
    <n v="1"/>
    <n v="1"/>
    <x v="1"/>
    <n v="0.05"/>
    <n v="1"/>
    <m/>
  </r>
  <r>
    <x v="0"/>
    <x v="5"/>
    <x v="1"/>
    <n v="1"/>
    <n v="-71.551373999999996"/>
    <n v="-33.026494999999997"/>
    <n v="281.19122314453125"/>
    <n v="1"/>
    <n v="1"/>
    <x v="0"/>
    <n v="0.9"/>
    <n v="1"/>
    <m/>
  </r>
  <r>
    <x v="0"/>
    <x v="5"/>
    <x v="1"/>
    <n v="2"/>
    <n v="-71.546985000000006"/>
    <n v="-33.027569999999997"/>
    <n v="708.88970947265625"/>
    <n v="1"/>
    <n v="1"/>
    <x v="1"/>
    <n v="0.05"/>
    <n v="1"/>
    <m/>
  </r>
  <r>
    <x v="0"/>
    <x v="5"/>
    <x v="1"/>
    <n v="3"/>
    <n v="-71.541950999999997"/>
    <n v="-33.028917"/>
    <n v="1202.366455078125"/>
    <n v="1"/>
    <n v="0"/>
    <x v="1"/>
    <n v="0"/>
    <n v="1"/>
    <m/>
  </r>
  <r>
    <x v="0"/>
    <x v="5"/>
    <x v="1"/>
    <n v="4"/>
    <n v="-71.538310999999993"/>
    <n v="-33.029805000000003"/>
    <n v="1556.531982421875"/>
    <n v="1"/>
    <n v="0"/>
    <x v="1"/>
    <n v="0"/>
    <n v="1"/>
    <m/>
  </r>
  <r>
    <x v="0"/>
    <x v="5"/>
    <x v="1"/>
    <n v="5"/>
    <n v="-71.534717000000001"/>
    <n v="-33.031471000000003"/>
    <n v="1945.6689453125"/>
    <n v="1"/>
    <n v="0"/>
    <x v="1"/>
    <n v="0"/>
    <n v="1"/>
    <m/>
  </r>
  <r>
    <x v="0"/>
    <x v="5"/>
    <x v="1"/>
    <n v="6"/>
    <n v="-71.531702999999993"/>
    <n v="-33.034334000000001"/>
    <n v="2374.922119140625"/>
    <n v="1"/>
    <n v="0"/>
    <x v="1"/>
    <n v="0"/>
    <n v="1"/>
    <m/>
  </r>
  <r>
    <x v="0"/>
    <x v="5"/>
    <x v="1"/>
    <n v="7"/>
    <n v="-71.527907999999996"/>
    <n v="-33.037126000000001"/>
    <n v="2923.965087890625"/>
    <n v="1"/>
    <n v="0"/>
    <x v="1"/>
    <n v="0"/>
    <n v="1"/>
    <m/>
  </r>
  <r>
    <x v="0"/>
    <x v="5"/>
    <x v="1"/>
    <n v="8"/>
    <n v="-71.526193000000006"/>
    <n v="-33.040874000000002"/>
    <n v="3570.921142578125"/>
    <n v="1"/>
    <n v="0"/>
    <x v="1"/>
    <n v="0"/>
    <n v="1"/>
    <m/>
  </r>
  <r>
    <x v="0"/>
    <x v="5"/>
    <x v="1"/>
    <n v="9"/>
    <n v="-71.528907000000004"/>
    <n v="-33.042839999999998"/>
    <n v="4295.8037109375"/>
    <n v="1"/>
    <n v="0"/>
    <x v="1"/>
    <n v="0"/>
    <n v="1"/>
    <m/>
  </r>
  <r>
    <x v="0"/>
    <x v="5"/>
    <x v="1"/>
    <n v="10"/>
    <n v="-71.531705000000002"/>
    <n v="-33.043560999999997"/>
    <n v="4642.7587890625"/>
    <n v="1"/>
    <n v="0"/>
    <x v="1"/>
    <n v="0"/>
    <n v="1"/>
    <m/>
  </r>
  <r>
    <x v="0"/>
    <x v="5"/>
    <x v="1"/>
    <n v="11"/>
    <n v="-71.532830000000004"/>
    <n v="-33.042946000000001"/>
    <n v="5024.1220703125"/>
    <n v="1"/>
    <n v="0"/>
    <x v="1"/>
    <n v="0"/>
    <n v="1"/>
    <m/>
  </r>
  <r>
    <x v="0"/>
    <x v="5"/>
    <x v="1"/>
    <n v="12"/>
    <n v="-71.534154999999998"/>
    <n v="-33.043481999999997"/>
    <n v="5427.09228515625"/>
    <n v="1"/>
    <n v="0"/>
    <x v="1"/>
    <n v="0"/>
    <n v="1"/>
    <m/>
  </r>
  <r>
    <x v="0"/>
    <x v="5"/>
    <x v="1"/>
    <n v="13"/>
    <n v="-71.532166000000004"/>
    <n v="-33.046630999999998"/>
    <n v="5883.75390625"/>
    <n v="1"/>
    <n v="1"/>
    <x v="1"/>
    <n v="0.05"/>
    <n v="1"/>
    <m/>
  </r>
  <r>
    <x v="0"/>
    <x v="6"/>
    <x v="0"/>
    <n v="1"/>
    <n v="-71.476296000000005"/>
    <n v="-32.997084000000001"/>
    <n v="195.95246887207031"/>
    <n v="1"/>
    <n v="1"/>
    <x v="0"/>
    <n v="0.9"/>
    <n v="1"/>
    <m/>
  </r>
  <r>
    <x v="0"/>
    <x v="6"/>
    <x v="0"/>
    <n v="2"/>
    <n v="-71.480770000000007"/>
    <n v="-32.999279000000001"/>
    <n v="869.64794921875"/>
    <n v="1"/>
    <n v="1"/>
    <x v="1"/>
    <n v="0.05"/>
    <n v="1"/>
    <m/>
  </r>
  <r>
    <x v="0"/>
    <x v="6"/>
    <x v="0"/>
    <n v="3"/>
    <n v="-71.487667999999999"/>
    <n v="-32.996903000000003"/>
    <n v="1734.6978759765625"/>
    <n v="1"/>
    <n v="0"/>
    <x v="1"/>
    <n v="0"/>
    <n v="1"/>
    <m/>
  </r>
  <r>
    <x v="0"/>
    <x v="6"/>
    <x v="0"/>
    <n v="4"/>
    <n v="-71.490515000000002"/>
    <n v="-32.995199999999997"/>
    <n v="2181.647705078125"/>
    <n v="1"/>
    <n v="0"/>
    <x v="1"/>
    <n v="0"/>
    <n v="1"/>
    <m/>
  </r>
  <r>
    <x v="0"/>
    <x v="6"/>
    <x v="0"/>
    <n v="5"/>
    <n v="-71.491658999999999"/>
    <n v="-32.990516"/>
    <n v="2856.3798828125"/>
    <n v="1"/>
    <n v="0"/>
    <x v="1"/>
    <n v="0"/>
    <n v="1"/>
    <m/>
  </r>
  <r>
    <x v="0"/>
    <x v="6"/>
    <x v="0"/>
    <n v="6"/>
    <n v="-71.496711000000005"/>
    <n v="-32.987487999999999"/>
    <n v="3535.681640625"/>
    <n v="1"/>
    <n v="0"/>
    <x v="1"/>
    <n v="0"/>
    <n v="1"/>
    <m/>
  </r>
  <r>
    <x v="0"/>
    <x v="6"/>
    <x v="0"/>
    <n v="7"/>
    <n v="-71.502367000000007"/>
    <n v="-32.995749000000004"/>
    <n v="5026.45556640625"/>
    <n v="1"/>
    <n v="0"/>
    <x v="1"/>
    <n v="0"/>
    <n v="1"/>
    <m/>
  </r>
  <r>
    <x v="0"/>
    <x v="6"/>
    <x v="0"/>
    <n v="8"/>
    <n v="-71.512781000000004"/>
    <n v="-32.998899000000002"/>
    <n v="6576.671875"/>
    <n v="1"/>
    <n v="0"/>
    <x v="1"/>
    <n v="0"/>
    <n v="1"/>
    <m/>
  </r>
  <r>
    <x v="0"/>
    <x v="6"/>
    <x v="0"/>
    <n v="9"/>
    <n v="-71.541296000000003"/>
    <n v="-33.000861999999998"/>
    <n v="9769.4345703125"/>
    <n v="1"/>
    <n v="0"/>
    <x v="1"/>
    <n v="0"/>
    <n v="1"/>
    <m/>
  </r>
  <r>
    <x v="0"/>
    <x v="6"/>
    <x v="0"/>
    <n v="10"/>
    <n v="-71.546198000000004"/>
    <n v="-33.008527999999998"/>
    <n v="11041.048828125"/>
    <n v="1"/>
    <n v="0"/>
    <x v="1"/>
    <n v="0"/>
    <n v="1"/>
    <m/>
  </r>
  <r>
    <x v="0"/>
    <x v="6"/>
    <x v="0"/>
    <n v="11"/>
    <n v="-71.546689999999998"/>
    <n v="-33.018752999999997"/>
    <n v="12577.5517578125"/>
    <n v="1"/>
    <n v="0"/>
    <x v="1"/>
    <n v="0"/>
    <n v="1"/>
    <m/>
  </r>
  <r>
    <x v="0"/>
    <x v="6"/>
    <x v="0"/>
    <n v="12"/>
    <n v="-71.548961000000006"/>
    <n v="-33.024213000000003"/>
    <n v="13294.4755859375"/>
    <n v="1"/>
    <n v="0"/>
    <x v="1"/>
    <n v="0"/>
    <n v="1"/>
    <m/>
  </r>
  <r>
    <x v="0"/>
    <x v="6"/>
    <x v="0"/>
    <n v="13"/>
    <n v="-71.553539000000001"/>
    <n v="-33.023733"/>
    <n v="13748.90234375"/>
    <n v="1"/>
    <n v="0"/>
    <x v="1"/>
    <n v="0"/>
    <n v="1"/>
    <m/>
  </r>
  <r>
    <x v="0"/>
    <x v="6"/>
    <x v="0"/>
    <n v="14"/>
    <n v="-71.560438000000005"/>
    <n v="-33.034399999999998"/>
    <n v="15994.53125"/>
    <n v="1"/>
    <n v="0"/>
    <x v="1"/>
    <n v="0"/>
    <n v="1"/>
    <m/>
  </r>
  <r>
    <x v="0"/>
    <x v="6"/>
    <x v="0"/>
    <n v="15"/>
    <n v="-71.557731000000004"/>
    <n v="-33.044055999999998"/>
    <n v="18202.423828125"/>
    <n v="1"/>
    <n v="0"/>
    <x v="1"/>
    <n v="0"/>
    <n v="1"/>
    <m/>
  </r>
  <r>
    <x v="0"/>
    <x v="6"/>
    <x v="0"/>
    <n v="16"/>
    <n v="-71.557800999999998"/>
    <n v="-33.053925"/>
    <n v="19596.017578125"/>
    <n v="1"/>
    <n v="0"/>
    <x v="1"/>
    <n v="0"/>
    <n v="1"/>
    <m/>
  </r>
  <r>
    <x v="0"/>
    <x v="6"/>
    <x v="0"/>
    <n v="17"/>
    <n v="-71.589234000000005"/>
    <n v="-33.040308000000003"/>
    <n v="24067.06640625"/>
    <n v="1"/>
    <n v="1"/>
    <x v="1"/>
    <n v="0.05"/>
    <n v="1"/>
    <m/>
  </r>
  <r>
    <x v="0"/>
    <x v="6"/>
    <x v="1"/>
    <n v="1"/>
    <n v="-71.589371999999997"/>
    <n v="-33.040033000000001"/>
    <n v="190.43342590332031"/>
    <n v="1"/>
    <n v="1"/>
    <x v="0"/>
    <n v="0.9"/>
    <n v="1"/>
    <m/>
  </r>
  <r>
    <x v="0"/>
    <x v="6"/>
    <x v="1"/>
    <n v="2"/>
    <n v="-71.557784999999996"/>
    <n v="-33.053863"/>
    <n v="4001.5771484375"/>
    <n v="1"/>
    <n v="1"/>
    <x v="1"/>
    <n v="0.05"/>
    <n v="1"/>
    <m/>
  </r>
  <r>
    <x v="0"/>
    <x v="6"/>
    <x v="1"/>
    <n v="3"/>
    <n v="-71.557765000000003"/>
    <n v="-33.044077000000001"/>
    <n v="5384.1953125"/>
    <n v="1"/>
    <n v="0"/>
    <x v="1"/>
    <n v="0"/>
    <n v="1"/>
    <m/>
  </r>
  <r>
    <x v="0"/>
    <x v="6"/>
    <x v="1"/>
    <n v="4"/>
    <n v="-71.551373999999996"/>
    <n v="-33.026494999999997"/>
    <n v="9720.708984375"/>
    <n v="1"/>
    <n v="0"/>
    <x v="1"/>
    <n v="0"/>
    <n v="1"/>
    <m/>
  </r>
  <r>
    <x v="0"/>
    <x v="6"/>
    <x v="1"/>
    <n v="5"/>
    <n v="-71.548861000000002"/>
    <n v="-33.024251"/>
    <n v="10209.7177734375"/>
    <n v="1"/>
    <n v="0"/>
    <x v="1"/>
    <n v="0"/>
    <n v="1"/>
    <m/>
  </r>
  <r>
    <x v="0"/>
    <x v="6"/>
    <x v="1"/>
    <n v="6"/>
    <n v="-71.544837999999999"/>
    <n v="-33.022041000000002"/>
    <n v="10828.2294921875"/>
    <n v="1"/>
    <n v="0"/>
    <x v="1"/>
    <n v="0"/>
    <n v="1"/>
    <m/>
  </r>
  <r>
    <x v="0"/>
    <x v="6"/>
    <x v="1"/>
    <n v="7"/>
    <n v="-71.546199999999999"/>
    <n v="-33.008254000000001"/>
    <n v="12722.2373046875"/>
    <n v="1"/>
    <n v="0"/>
    <x v="1"/>
    <n v="0"/>
    <n v="1"/>
    <m/>
  </r>
  <r>
    <x v="0"/>
    <x v="6"/>
    <x v="1"/>
    <n v="8"/>
    <n v="-71.541435000000007"/>
    <n v="-33.001049999999999"/>
    <n v="13832.21875"/>
    <n v="1"/>
    <n v="0"/>
    <x v="1"/>
    <n v="0"/>
    <n v="1"/>
    <m/>
  </r>
  <r>
    <x v="0"/>
    <x v="6"/>
    <x v="1"/>
    <n v="9"/>
    <n v="-71.512874999999994"/>
    <n v="-32.99906"/>
    <n v="17022.201171875"/>
    <n v="1"/>
    <n v="0"/>
    <x v="1"/>
    <n v="0"/>
    <n v="1"/>
    <m/>
  </r>
  <r>
    <x v="0"/>
    <x v="6"/>
    <x v="1"/>
    <n v="10"/>
    <n v="-71.502410999999995"/>
    <n v="-32.995707000000003"/>
    <n v="18800.755859375"/>
    <n v="1"/>
    <n v="0"/>
    <x v="1"/>
    <n v="0"/>
    <n v="1"/>
    <m/>
  </r>
  <r>
    <x v="0"/>
    <x v="6"/>
    <x v="1"/>
    <n v="11"/>
    <n v="-71.496702999999997"/>
    <n v="-32.987493999999998"/>
    <n v="20286.31640625"/>
    <n v="1"/>
    <n v="0"/>
    <x v="1"/>
    <n v="0"/>
    <n v="1"/>
    <m/>
  </r>
  <r>
    <x v="0"/>
    <x v="6"/>
    <x v="1"/>
    <n v="12"/>
    <n v="-71.491602999999998"/>
    <n v="-32.990521000000001"/>
    <n v="20969.87890625"/>
    <n v="1"/>
    <n v="0"/>
    <x v="1"/>
    <n v="0"/>
    <n v="1"/>
    <m/>
  </r>
  <r>
    <x v="0"/>
    <x v="6"/>
    <x v="1"/>
    <n v="13"/>
    <n v="-71.490509000000003"/>
    <n v="-32.995170000000002"/>
    <n v="21635.9765625"/>
    <n v="1"/>
    <n v="0"/>
    <x v="1"/>
    <n v="0"/>
    <n v="1"/>
    <m/>
  </r>
  <r>
    <x v="0"/>
    <x v="6"/>
    <x v="1"/>
    <n v="14"/>
    <n v="-71.487673999999998"/>
    <n v="-32.996903000000003"/>
    <n v="22085.7421875"/>
    <n v="1"/>
    <n v="0"/>
    <x v="1"/>
    <n v="0"/>
    <n v="1"/>
    <m/>
  </r>
  <r>
    <x v="0"/>
    <x v="6"/>
    <x v="1"/>
    <n v="15"/>
    <n v="-71.480862000000002"/>
    <n v="-32.999271"/>
    <n v="22942.703125"/>
    <n v="1"/>
    <n v="0"/>
    <x v="1"/>
    <n v="0"/>
    <n v="1"/>
    <m/>
  </r>
  <r>
    <x v="0"/>
    <x v="6"/>
    <x v="1"/>
    <n v="16"/>
    <n v="-71.477124000000003"/>
    <n v="-32.996996000000003"/>
    <n v="23547.046875"/>
    <n v="1"/>
    <n v="1"/>
    <x v="1"/>
    <n v="0.05"/>
    <n v="1"/>
    <m/>
  </r>
  <r>
    <x v="0"/>
    <x v="7"/>
    <x v="0"/>
    <n v="1"/>
    <n v="-71.489795999999998"/>
    <n v="-32.998609000000002"/>
    <n v="138.70524597167969"/>
    <n v="1"/>
    <n v="1"/>
    <x v="0"/>
    <n v="0.9"/>
    <n v="1"/>
    <m/>
  </r>
  <r>
    <x v="0"/>
    <x v="7"/>
    <x v="0"/>
    <n v="2"/>
    <n v="-71.485268000000005"/>
    <n v="-33.009208000000001"/>
    <n v="1668.7437744140625"/>
    <n v="1"/>
    <n v="1"/>
    <x v="1"/>
    <n v="0.05"/>
    <n v="1"/>
    <m/>
  </r>
  <r>
    <x v="0"/>
    <x v="7"/>
    <x v="0"/>
    <n v="3"/>
    <n v="-71.490613999999994"/>
    <n v="-33.001339999999999"/>
    <n v="2850.528564453125"/>
    <n v="1"/>
    <n v="0"/>
    <x v="1"/>
    <n v="0"/>
    <n v="1"/>
    <m/>
  </r>
  <r>
    <x v="0"/>
    <x v="7"/>
    <x v="0"/>
    <n v="4"/>
    <n v="-71.492486"/>
    <n v="-32.999279999999999"/>
    <n v="3251.271484375"/>
    <n v="1"/>
    <n v="0"/>
    <x v="1"/>
    <n v="0"/>
    <n v="1"/>
    <m/>
  </r>
  <r>
    <x v="0"/>
    <x v="7"/>
    <x v="0"/>
    <n v="5"/>
    <n v="-71.512996999999999"/>
    <n v="-32.998840999999999"/>
    <n v="5986.05859375"/>
    <n v="1"/>
    <n v="0"/>
    <x v="1"/>
    <n v="0"/>
    <n v="1"/>
    <m/>
  </r>
  <r>
    <x v="0"/>
    <x v="7"/>
    <x v="0"/>
    <n v="6"/>
    <n v="-71.518118000000001"/>
    <n v="-32.996794000000001"/>
    <n v="6574.7529296875"/>
    <n v="1"/>
    <n v="0"/>
    <x v="1"/>
    <n v="0"/>
    <n v="1"/>
    <m/>
  </r>
  <r>
    <x v="0"/>
    <x v="7"/>
    <x v="0"/>
    <n v="7"/>
    <n v="-71.529843"/>
    <n v="-32.980558000000002"/>
    <n v="9130.462890625"/>
    <n v="1"/>
    <n v="0"/>
    <x v="1"/>
    <n v="0"/>
    <n v="1"/>
    <m/>
  </r>
  <r>
    <x v="0"/>
    <x v="7"/>
    <x v="0"/>
    <n v="8"/>
    <n v="-71.536085999999997"/>
    <n v="-32.974575000000002"/>
    <n v="11084.333984375"/>
    <n v="1"/>
    <n v="0"/>
    <x v="1"/>
    <n v="0"/>
    <n v="1"/>
    <m/>
  </r>
  <r>
    <x v="0"/>
    <x v="7"/>
    <x v="0"/>
    <n v="9"/>
    <n v="-71.539607000000004"/>
    <n v="-32.972864000000001"/>
    <n v="11951.236328125"/>
    <n v="1"/>
    <n v="0"/>
    <x v="1"/>
    <n v="0"/>
    <n v="1"/>
    <m/>
  </r>
  <r>
    <x v="0"/>
    <x v="7"/>
    <x v="0"/>
    <n v="10"/>
    <n v="-71.544056999999995"/>
    <n v="-32.972481000000002"/>
    <n v="12473.1826171875"/>
    <n v="1"/>
    <n v="0"/>
    <x v="1"/>
    <n v="0"/>
    <n v="1"/>
    <m/>
  </r>
  <r>
    <x v="0"/>
    <x v="7"/>
    <x v="0"/>
    <n v="11"/>
    <n v="-71.551154999999994"/>
    <n v="-33.020122000000001"/>
    <n v="18855.052734375"/>
    <n v="1"/>
    <n v="0"/>
    <x v="1"/>
    <n v="0"/>
    <n v="1"/>
    <m/>
  </r>
  <r>
    <x v="0"/>
    <x v="7"/>
    <x v="0"/>
    <n v="12"/>
    <n v="-71.547089999999997"/>
    <n v="-33.025737999999997"/>
    <n v="19930.9140625"/>
    <n v="1"/>
    <n v="0"/>
    <x v="1"/>
    <n v="0"/>
    <n v="1"/>
    <m/>
  </r>
  <r>
    <x v="0"/>
    <x v="7"/>
    <x v="0"/>
    <n v="13"/>
    <n v="-71.542890999999997"/>
    <n v="-33.027203999999998"/>
    <n v="20447.302734375"/>
    <n v="1"/>
    <n v="0"/>
    <x v="1"/>
    <n v="0"/>
    <n v="1"/>
    <m/>
  </r>
  <r>
    <x v="0"/>
    <x v="7"/>
    <x v="0"/>
    <n v="14"/>
    <n v="-71.543953000000002"/>
    <n v="-33.030588999999999"/>
    <n v="20836.513671875"/>
    <n v="1"/>
    <n v="0"/>
    <x v="1"/>
    <n v="0"/>
    <n v="1"/>
    <m/>
  </r>
  <r>
    <x v="0"/>
    <x v="7"/>
    <x v="0"/>
    <n v="15"/>
    <n v="-71.544859000000002"/>
    <n v="-33.036295000000003"/>
    <n v="22103.42578125"/>
    <n v="1"/>
    <n v="0"/>
    <x v="1"/>
    <n v="0"/>
    <n v="1"/>
    <m/>
  </r>
  <r>
    <x v="0"/>
    <x v="7"/>
    <x v="0"/>
    <n v="16"/>
    <n v="-71.538956999999996"/>
    <n v="-33.046512999999997"/>
    <n v="23894.658203125"/>
    <n v="1"/>
    <n v="0"/>
    <x v="1"/>
    <n v="0"/>
    <n v="1"/>
    <m/>
  </r>
  <r>
    <x v="0"/>
    <x v="7"/>
    <x v="0"/>
    <n v="17"/>
    <n v="-71.536736000000005"/>
    <n v="-33.052725000000002"/>
    <n v="24648.931640625"/>
    <n v="1"/>
    <n v="0"/>
    <x v="1"/>
    <n v="0"/>
    <n v="1"/>
    <m/>
  </r>
  <r>
    <x v="0"/>
    <x v="7"/>
    <x v="0"/>
    <n v="18"/>
    <n v="-71.535173999999998"/>
    <n v="-33.055399000000001"/>
    <n v="24992.1796875"/>
    <n v="1"/>
    <n v="0"/>
    <x v="1"/>
    <n v="0"/>
    <n v="1"/>
    <m/>
  </r>
  <r>
    <x v="0"/>
    <x v="7"/>
    <x v="0"/>
    <n v="19"/>
    <n v="-71.539810000000003"/>
    <n v="-33.064262999999997"/>
    <n v="26733.353515625"/>
    <n v="1"/>
    <n v="1"/>
    <x v="1"/>
    <n v="0.05"/>
    <n v="1"/>
    <m/>
  </r>
  <r>
    <x v="0"/>
    <x v="7"/>
    <x v="1"/>
    <n v="1"/>
    <n v="-71.539811999999998"/>
    <n v="-33.064261999999999"/>
    <n v="156.89012145996094"/>
    <n v="1"/>
    <n v="1"/>
    <x v="0"/>
    <n v="0.9"/>
    <n v="1"/>
    <m/>
  </r>
  <r>
    <x v="0"/>
    <x v="7"/>
    <x v="1"/>
    <n v="2"/>
    <n v="-71.536580000000001"/>
    <n v="-33.062691999999998"/>
    <n v="855.23944091796875"/>
    <n v="1"/>
    <n v="1"/>
    <x v="1"/>
    <n v="0.05"/>
    <n v="1"/>
    <m/>
  </r>
  <r>
    <x v="0"/>
    <x v="7"/>
    <x v="1"/>
    <n v="3"/>
    <n v="-71.535218999999998"/>
    <n v="-33.055380999999997"/>
    <n v="1902.50146484375"/>
    <n v="1"/>
    <n v="0"/>
    <x v="1"/>
    <n v="0"/>
    <n v="1"/>
    <m/>
  </r>
  <r>
    <x v="0"/>
    <x v="7"/>
    <x v="1"/>
    <n v="4"/>
    <n v="-71.536726999999999"/>
    <n v="-33.052776999999999"/>
    <n v="2235.272705078125"/>
    <n v="1"/>
    <n v="0"/>
    <x v="1"/>
    <n v="0"/>
    <n v="1"/>
    <m/>
  </r>
  <r>
    <x v="0"/>
    <x v="7"/>
    <x v="1"/>
    <n v="5"/>
    <n v="-71.538936000000007"/>
    <n v="-33.046571999999998"/>
    <n v="2988.541748046875"/>
    <n v="1"/>
    <n v="0"/>
    <x v="1"/>
    <n v="0"/>
    <n v="1"/>
    <m/>
  </r>
  <r>
    <x v="0"/>
    <x v="7"/>
    <x v="1"/>
    <n v="6"/>
    <n v="-71.544842000000003"/>
    <n v="-33.036307999999998"/>
    <n v="4784.4619140625"/>
    <n v="1"/>
    <n v="0"/>
    <x v="1"/>
    <n v="0"/>
    <n v="1"/>
    <m/>
  </r>
  <r>
    <x v="0"/>
    <x v="7"/>
    <x v="1"/>
    <n v="7"/>
    <n v="-71.543940000000006"/>
    <n v="-33.030569999999997"/>
    <n v="5996.662109375"/>
    <n v="1"/>
    <n v="0"/>
    <x v="1"/>
    <n v="0"/>
    <n v="1"/>
    <m/>
  </r>
  <r>
    <x v="0"/>
    <x v="7"/>
    <x v="1"/>
    <n v="8"/>
    <n v="-71.542801999999995"/>
    <n v="-33.027230000000003"/>
    <n v="6383.35888671875"/>
    <n v="1"/>
    <n v="0"/>
    <x v="1"/>
    <n v="0"/>
    <n v="1"/>
    <m/>
  </r>
  <r>
    <x v="0"/>
    <x v="7"/>
    <x v="1"/>
    <n v="9"/>
    <n v="-71.545058999999995"/>
    <n v="-33.024974"/>
    <n v="6878.80712890625"/>
    <n v="1"/>
    <n v="0"/>
    <x v="1"/>
    <n v="0"/>
    <n v="1"/>
    <m/>
  </r>
  <r>
    <x v="0"/>
    <x v="7"/>
    <x v="1"/>
    <n v="10"/>
    <n v="-71.550934999999996"/>
    <n v="-33.020086999999997"/>
    <n v="7933.236328125"/>
    <n v="1"/>
    <n v="0"/>
    <x v="1"/>
    <n v="0"/>
    <n v="1"/>
    <m/>
  </r>
  <r>
    <x v="0"/>
    <x v="7"/>
    <x v="1"/>
    <n v="11"/>
    <n v="-71.539612000000005"/>
    <n v="-32.972864000000001"/>
    <n v="13973.474609375"/>
    <n v="1"/>
    <n v="0"/>
    <x v="1"/>
    <n v="0"/>
    <n v="1"/>
    <m/>
  </r>
  <r>
    <x v="0"/>
    <x v="7"/>
    <x v="1"/>
    <n v="12"/>
    <n v="-71.536130999999997"/>
    <n v="-32.974581000000001"/>
    <n v="14845.0986328125"/>
    <n v="1"/>
    <n v="0"/>
    <x v="1"/>
    <n v="0"/>
    <n v="1"/>
    <m/>
  </r>
  <r>
    <x v="0"/>
    <x v="7"/>
    <x v="1"/>
    <n v="13"/>
    <n v="-71.529863000000006"/>
    <n v="-32.980550999999998"/>
    <n v="16792.6875"/>
    <n v="1"/>
    <n v="0"/>
    <x v="1"/>
    <n v="0"/>
    <n v="1"/>
    <m/>
  </r>
  <r>
    <x v="0"/>
    <x v="7"/>
    <x v="1"/>
    <n v="14"/>
    <n v="-71.518119999999996"/>
    <n v="-32.996791999999999"/>
    <n v="19369.625"/>
    <n v="1"/>
    <n v="0"/>
    <x v="1"/>
    <n v="0"/>
    <n v="1"/>
    <m/>
  </r>
  <r>
    <x v="0"/>
    <x v="7"/>
    <x v="1"/>
    <n v="15"/>
    <n v="-71.513030999999998"/>
    <n v="-32.999014000000003"/>
    <n v="20365.234375"/>
    <n v="1"/>
    <n v="0"/>
    <x v="1"/>
    <n v="0"/>
    <n v="1"/>
    <m/>
  </r>
  <r>
    <x v="0"/>
    <x v="7"/>
    <x v="1"/>
    <n v="16"/>
    <n v="-71.492436999999995"/>
    <n v="-32.999288"/>
    <n v="23040.45703125"/>
    <n v="1"/>
    <n v="0"/>
    <x v="1"/>
    <n v="0"/>
    <n v="1"/>
    <m/>
  </r>
  <r>
    <x v="0"/>
    <x v="7"/>
    <x v="1"/>
    <n v="17"/>
    <n v="-71.490538999999998"/>
    <n v="-33.001344000000003"/>
    <n v="23443.556640625"/>
    <n v="1"/>
    <n v="0"/>
    <x v="1"/>
    <n v="0"/>
    <n v="1"/>
    <m/>
  </r>
  <r>
    <x v="0"/>
    <x v="7"/>
    <x v="1"/>
    <n v="18"/>
    <n v="-71.485298999999998"/>
    <n v="-33.009231"/>
    <n v="24614.458984375"/>
    <n v="1"/>
    <n v="0"/>
    <x v="1"/>
    <n v="0"/>
    <n v="1"/>
    <m/>
  </r>
  <r>
    <x v="0"/>
    <x v="7"/>
    <x v="1"/>
    <n v="19"/>
    <n v="-71.489795000000001"/>
    <n v="-32.998604"/>
    <n v="26148.919921875"/>
    <n v="1"/>
    <n v="1"/>
    <x v="1"/>
    <n v="0.05"/>
    <n v="1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pivotTable1.xml><?xml version="1.0" encoding="utf-8"?>
<pivotTableDefinition xmlns="http://schemas.openxmlformats.org/spreadsheetml/2006/main" name="Tabla dinámica8" cacheId="0" applyNumberFormats="0" applyBorderFormats="0" applyFontFormats="0" applyPatternFormats="0" applyAlignmentFormats="0" applyWidthHeightFormats="1" dataCaption="Valores" updatedVersion="5" minRefreshableVersion="3" useAutoFormatting="1" colGrandTotals="0" itemPrintTitles="1" createdVersion="5" indent="0" compact="0" compactData="0" multipleFieldFilters="0">
  <location ref="E28:G31" firstHeaderRow="1" firstDataRow="1" firstDataCol="2"/>
  <pivotFields count="8"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3">
        <item x="0"/>
        <item m="1" x="2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"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2">
    <field x="1"/>
    <field x="2"/>
  </rowFields>
  <rowItems count="3">
    <i>
      <x/>
      <x/>
    </i>
    <i>
      <x v="2"/>
      <x/>
    </i>
    <i t="grand">
      <x/>
    </i>
  </rowItems>
  <colItems count="1">
    <i/>
  </colItems>
  <dataFields count="1">
    <dataField name="Cuenta de Hora de Pasada Programada_x000a_(TPPdk)" fld="5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name="Tabla dinámica1" cacheId="2" applyNumberFormats="0" applyBorderFormats="0" applyFontFormats="0" applyPatternFormats="0" applyAlignmentFormats="0" applyWidthHeightFormats="1" dataCaption="Valores" updatedVersion="5" minRefreshableVersion="3" useAutoFormatting="1" colGrandTotals="0" itemPrintTitles="1" createdVersion="5" indent="0" compact="0" compactData="0" multipleFieldFilters="0">
  <location ref="A1:H19" firstHeaderRow="1" firstDataRow="2" firstDataCol="3"/>
  <pivotFields count="13">
    <pivotField axis="axisRow" compact="0" outline="0" showAll="0" defaultSubtotal="0">
      <items count="5">
        <item m="1" x="1"/>
        <item m="1" x="3"/>
        <item m="1" x="4"/>
        <item m="1" x="2"/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sortType="ascending" defaultSubtotal="0">
      <items count="32">
        <item m="1" x="24"/>
        <item m="1" x="27"/>
        <item m="1" x="30"/>
        <item m="1" x="8"/>
        <item m="1" x="22"/>
        <item m="1" x="15"/>
        <item m="1" x="10"/>
        <item m="1" x="25"/>
        <item m="1" x="17"/>
        <item m="1" x="12"/>
        <item m="1" x="28"/>
        <item m="1" x="19"/>
        <item m="1" x="9"/>
        <item m="1" x="23"/>
        <item m="1" x="16"/>
        <item m="1" x="11"/>
        <item m="1" x="26"/>
        <item m="1" x="18"/>
        <item m="1" x="13"/>
        <item m="1" x="29"/>
        <item m="1" x="20"/>
        <item m="1" x="14"/>
        <item m="1" x="31"/>
        <item m="1" x="21"/>
        <item x="0"/>
        <item x="1"/>
        <item x="2"/>
        <item x="3"/>
        <item x="4"/>
        <item x="5"/>
        <item x="6"/>
        <item x="7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">
        <item x="0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3">
    <field x="0"/>
    <field x="1"/>
    <field x="2"/>
  </rowFields>
  <rowItems count="17">
    <i>
      <x v="4"/>
      <x v="24"/>
      <x/>
    </i>
    <i r="2">
      <x v="1"/>
    </i>
    <i r="1">
      <x v="25"/>
      <x/>
    </i>
    <i r="2">
      <x v="1"/>
    </i>
    <i r="1">
      <x v="26"/>
      <x/>
    </i>
    <i r="2">
      <x v="1"/>
    </i>
    <i r="1">
      <x v="27"/>
      <x/>
    </i>
    <i r="2">
      <x v="1"/>
    </i>
    <i r="1">
      <x v="28"/>
      <x/>
    </i>
    <i r="2">
      <x v="1"/>
    </i>
    <i r="1">
      <x v="29"/>
      <x/>
    </i>
    <i r="2">
      <x v="1"/>
    </i>
    <i r="1">
      <x v="30"/>
      <x/>
    </i>
    <i r="2">
      <x v="1"/>
    </i>
    <i r="1">
      <x v="31"/>
      <x/>
    </i>
    <i r="2">
      <x v="1"/>
    </i>
    <i t="grand">
      <x/>
    </i>
  </rowItems>
  <colFields count="1">
    <field x="-2"/>
  </colFields>
  <colItems count="5">
    <i>
      <x/>
    </i>
    <i i="1">
      <x v="1"/>
    </i>
    <i i="2">
      <x v="2"/>
    </i>
    <i i="3">
      <x v="3"/>
    </i>
    <i i="4">
      <x v="4"/>
    </i>
  </colItems>
  <dataFields count="5">
    <dataField name="Cuenta Punto de Control" fld="3" subtotal="count" baseField="1" baseItem="0"/>
    <dataField name="Suma de Seguimiento" fld="7" baseField="0" baseItem="0"/>
    <dataField name="Suma de ICR" fld="8" baseField="0" baseItem="0"/>
    <dataField name="Suma de IP" fld="9" baseField="0" baseItem="0"/>
    <dataField name="Suma de Ponderador ICR" fld="10" baseField="0" baseItem="0"/>
  </dataFields>
  <formats count="24">
    <format dxfId="48">
      <pivotArea outline="0" collapsedLevelsAreSubtotals="1" fieldPosition="0"/>
    </format>
    <format dxfId="47">
      <pivotArea dataOnly="0" labelOnly="1" outline="0" fieldPosition="0">
        <references count="1">
          <reference field="2" count="0"/>
        </references>
      </pivotArea>
    </format>
    <format dxfId="46">
      <pivotArea dataOnly="0" outline="0" collapsedLevelsAreSubtotals="1" fieldPosition="0">
        <references count="1">
          <reference field="4294967294" count="1">
            <x v="0"/>
          </reference>
        </references>
      </pivotArea>
    </format>
    <format dxfId="45">
      <pivotArea dataOnly="0" labelOnly="1" outline="0" fieldPosition="0">
        <references count="1">
          <reference field="0" count="0"/>
        </references>
      </pivotArea>
    </format>
    <format dxfId="44">
      <pivotArea type="all" dataOnly="0" outline="0" collapsedLevelsAreSubtotals="1" fieldPosition="0"/>
    </format>
    <format dxfId="43">
      <pivotArea outline="0" collapsedLevelsAreSubtotals="1" fieldPosition="0"/>
    </format>
    <format dxfId="42">
      <pivotArea field="0" type="button" dataOnly="0" labelOnly="1" outline="0" axis="axisRow" fieldPosition="0"/>
    </format>
    <format dxfId="41">
      <pivotArea field="1" type="button" dataOnly="0" labelOnly="1" outline="0" axis="axisRow" fieldPosition="1"/>
    </format>
    <format dxfId="40">
      <pivotArea field="2" type="button" dataOnly="0" labelOnly="1" outline="0" axis="axisRow" fieldPosition="2"/>
    </format>
    <format dxfId="39">
      <pivotArea dataOnly="0" labelOnly="1" outline="0" fieldPosition="0">
        <references count="1">
          <reference field="0" count="0"/>
        </references>
      </pivotArea>
    </format>
    <format dxfId="38">
      <pivotArea dataOnly="0" labelOnly="1" outline="0" fieldPosition="0">
        <references count="2">
          <reference field="0" count="0" selected="0"/>
          <reference field="1" count="0"/>
        </references>
      </pivotArea>
    </format>
    <format dxfId="37">
      <pivotArea dataOnly="0" labelOnly="1" outline="0" fieldPosition="0">
        <references count="3">
          <reference field="0" count="0" selected="0"/>
          <reference field="1" count="1" selected="0">
            <x v="12"/>
          </reference>
          <reference field="2" count="0"/>
        </references>
      </pivotArea>
    </format>
    <format dxfId="36">
      <pivotArea dataOnly="0" labelOnly="1" outline="0" fieldPosition="0">
        <references count="3">
          <reference field="0" count="0" selected="0"/>
          <reference field="1" count="1" selected="0">
            <x v="13"/>
          </reference>
          <reference field="2" count="0"/>
        </references>
      </pivotArea>
    </format>
    <format dxfId="35">
      <pivotArea dataOnly="0" labelOnly="1" outline="0" fieldPosition="0">
        <references count="3">
          <reference field="0" count="0" selected="0"/>
          <reference field="1" count="1" selected="0">
            <x v="14"/>
          </reference>
          <reference field="2" count="0"/>
        </references>
      </pivotArea>
    </format>
    <format dxfId="34">
      <pivotArea dataOnly="0" labelOnly="1" outline="0" fieldPosition="0">
        <references count="3">
          <reference field="0" count="0" selected="0"/>
          <reference field="1" count="1" selected="0">
            <x v="15"/>
          </reference>
          <reference field="2" count="0"/>
        </references>
      </pivotArea>
    </format>
    <format dxfId="33">
      <pivotArea dataOnly="0" labelOnly="1" outline="0" fieldPosition="0">
        <references count="3">
          <reference field="0" count="0" selected="0"/>
          <reference field="1" count="1" selected="0">
            <x v="16"/>
          </reference>
          <reference field="2" count="0"/>
        </references>
      </pivotArea>
    </format>
    <format dxfId="32">
      <pivotArea dataOnly="0" labelOnly="1" outline="0" fieldPosition="0">
        <references count="3">
          <reference field="0" count="0" selected="0"/>
          <reference field="1" count="1" selected="0">
            <x v="17"/>
          </reference>
          <reference field="2" count="0"/>
        </references>
      </pivotArea>
    </format>
    <format dxfId="31">
      <pivotArea dataOnly="0" labelOnly="1" outline="0" fieldPosition="0">
        <references count="3">
          <reference field="0" count="0" selected="0"/>
          <reference field="1" count="1" selected="0">
            <x v="18"/>
          </reference>
          <reference field="2" count="0"/>
        </references>
      </pivotArea>
    </format>
    <format dxfId="30">
      <pivotArea dataOnly="0" labelOnly="1" outline="0" fieldPosition="0">
        <references count="3">
          <reference field="0" count="0" selected="0"/>
          <reference field="1" count="1" selected="0">
            <x v="19"/>
          </reference>
          <reference field="2" count="0"/>
        </references>
      </pivotArea>
    </format>
    <format dxfId="29">
      <pivotArea dataOnly="0" labelOnly="1" outline="0" fieldPosition="0">
        <references count="3">
          <reference field="0" count="0" selected="0"/>
          <reference field="1" count="1" selected="0">
            <x v="20"/>
          </reference>
          <reference field="2" count="0"/>
        </references>
      </pivotArea>
    </format>
    <format dxfId="28">
      <pivotArea dataOnly="0" labelOnly="1" outline="0" fieldPosition="0">
        <references count="3">
          <reference field="0" count="0" selected="0"/>
          <reference field="1" count="1" selected="0">
            <x v="21"/>
          </reference>
          <reference field="2" count="0"/>
        </references>
      </pivotArea>
    </format>
    <format dxfId="27">
      <pivotArea dataOnly="0" labelOnly="1" outline="0" fieldPosition="0">
        <references count="3">
          <reference field="0" count="0" selected="0"/>
          <reference field="1" count="1" selected="0">
            <x v="22"/>
          </reference>
          <reference field="2" count="0"/>
        </references>
      </pivotArea>
    </format>
    <format dxfId="26">
      <pivotArea dataOnly="0" labelOnly="1" outline="0" fieldPosition="0">
        <references count="3">
          <reference field="0" count="0" selected="0"/>
          <reference field="1" count="1" selected="0">
            <x v="23"/>
          </reference>
          <reference field="2" count="0"/>
        </references>
      </pivotArea>
    </format>
    <format dxfId="25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</formats>
  <conditionalFormats count="3">
    <conditionalFormat priority="1">
      <pivotAreas count="1">
        <pivotArea type="data" outline="0" collapsedLevelsAreSubtotals="1" fieldPosition="0">
          <references count="4">
            <reference field="4294967294" count="1" selected="0">
              <x v="4"/>
            </reference>
            <reference field="0" count="1" selected="0">
              <x v="4"/>
            </reference>
            <reference field="1" count="9" selected="0">
              <x v="13"/>
              <x v="14"/>
              <x v="15"/>
              <x v="16"/>
              <x v="17"/>
              <x v="19"/>
              <x v="20"/>
              <x v="21"/>
              <x v="23"/>
            </reference>
            <reference field="2" count="2" selected="0">
              <x v="0"/>
              <x v="1"/>
            </reference>
          </references>
        </pivotArea>
      </pivotAreas>
    </conditionalFormat>
    <conditionalFormat priority="2">
      <pivotAreas count="1">
        <pivotArea type="data" outline="0" collapsedLevelsAreSubtotals="1" fieldPosition="0">
          <references count="4">
            <reference field="4294967294" count="1" selected="0">
              <x v="3"/>
            </reference>
            <reference field="0" count="1" selected="0">
              <x v="4"/>
            </reference>
            <reference field="1" count="9" selected="0">
              <x v="13"/>
              <x v="14"/>
              <x v="15"/>
              <x v="16"/>
              <x v="17"/>
              <x v="19"/>
              <x v="20"/>
              <x v="21"/>
              <x v="23"/>
            </reference>
            <reference field="2" count="2" selected="0">
              <x v="0"/>
              <x v="1"/>
            </reference>
          </references>
        </pivotArea>
      </pivotAreas>
    </conditionalFormat>
    <conditionalFormat priority="3">
      <pivotAreas count="1">
        <pivotArea type="data" outline="0" collapsedLevelsAreSubtotals="1" fieldPosition="0">
          <references count="4">
            <reference field="4294967294" count="1" selected="0">
              <x v="2"/>
            </reference>
            <reference field="0" count="1" selected="0">
              <x v="4"/>
            </reference>
            <reference field="1" count="9" selected="0">
              <x v="13"/>
              <x v="14"/>
              <x v="15"/>
              <x v="16"/>
              <x v="17"/>
              <x v="19"/>
              <x v="20"/>
              <x v="21"/>
              <x v="23"/>
            </reference>
            <reference field="2" count="2" selected="0">
              <x v="0"/>
              <x v="1"/>
            </reference>
          </references>
        </pivotArea>
      </pivotAreas>
    </conditionalFormat>
  </conditionalFormats>
  <pivotTableStyleInfo name="PivotStyleMedium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name="Tabla dinámica5" cacheId="1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compact="0" compactData="0" multipleFieldFilters="0">
  <location ref="Q1:S11" firstHeaderRow="1" firstDataRow="1" firstDataCol="2"/>
  <pivotFields count="5">
    <pivotField compact="0" outline="0" showAll="0" defaultSubtotal="0"/>
    <pivotField axis="axisRow" compact="0" outline="0" showAll="0" defaultSubtotal="0">
      <items count="9">
        <item x="0"/>
        <item x="1"/>
        <item x="2"/>
        <item x="3"/>
        <item x="4"/>
        <item x="5"/>
        <item x="6"/>
        <item x="7"/>
        <item x="8"/>
      </items>
    </pivotField>
    <pivotField axis="axisRow" compact="0" outline="0" showAll="0" defaultSubtotal="0">
      <items count="1">
        <item x="0"/>
      </items>
    </pivotField>
    <pivotField dataField="1" compact="0" outline="0" showAll="0" defaultSubtotal="0"/>
    <pivotField compact="0" outline="0" showAll="0" defaultSubtotal="0"/>
  </pivotFields>
  <rowFields count="2">
    <field x="1"/>
    <field x="2"/>
  </rowFields>
  <rowItems count="10">
    <i>
      <x/>
      <x/>
    </i>
    <i>
      <x v="1"/>
      <x/>
    </i>
    <i>
      <x v="2"/>
      <x/>
    </i>
    <i>
      <x v="3"/>
      <x/>
    </i>
    <i>
      <x v="4"/>
      <x/>
    </i>
    <i>
      <x v="5"/>
      <x/>
    </i>
    <i>
      <x v="6"/>
      <x/>
    </i>
    <i>
      <x v="7"/>
      <x/>
    </i>
    <i>
      <x v="8"/>
      <x/>
    </i>
    <i t="grand">
      <x/>
    </i>
  </rowItems>
  <colItems count="1">
    <i/>
  </colItems>
  <dataFields count="1">
    <dataField name="Cuenta de sentido" fld="3" subtotal="count" baseField="2" baseItem="0"/>
  </dataField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name="Tabla dinámica6" cacheId="1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compact="0" compactData="0" multipleFieldFilters="0">
  <location ref="U2:W4" firstHeaderRow="1" firstDataRow="1" firstDataCol="2"/>
  <pivotFields count="5">
    <pivotField axis="axisRow" compact="0" outline="0" showAll="0" defaultSubtotal="0">
      <items count="1">
        <item x="0"/>
      </items>
    </pivotField>
    <pivotField compact="0" outline="0" showAll="0" defaultSubtotal="0"/>
    <pivotField axis="axisRow" compact="0" outline="0" showAll="0" defaultSubtotal="0">
      <items count="1">
        <item x="0"/>
      </items>
    </pivotField>
    <pivotField compact="0" outline="0" showAll="0" defaultSubtotal="0"/>
    <pivotField dataField="1" compact="0" outline="0" showAll="0" defaultSubtotal="0"/>
  </pivotFields>
  <rowFields count="2">
    <field x="0"/>
    <field x="2"/>
  </rowFields>
  <rowItems count="2">
    <i>
      <x/>
      <x/>
    </i>
    <i t="grand">
      <x/>
    </i>
  </rowItems>
  <colItems count="1">
    <i/>
  </colItems>
  <dataFields count="1">
    <dataField name="Suma de Validez Servicio" fld="4" baseField="0" baseItem="0"/>
  </dataFields>
  <pivotTableStyleInfo name="PivotStyleMedium2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name="Tabla dinámica7" cacheId="2" applyNumberFormats="0" applyBorderFormats="0" applyFontFormats="0" applyPatternFormats="0" applyAlignmentFormats="0" applyWidthHeightFormats="1" dataCaption="Valores" updatedVersion="5" minRefreshableVersion="3" useAutoFormatting="1" colGrandTotals="0" itemPrintTitles="1" createdVersion="5" indent="0" compact="0" compactData="0" multipleFieldFilters="0">
  <location ref="A28:C45" firstHeaderRow="1" firstDataRow="1" firstDataCol="2" rowPageCount="1" colPageCount="1"/>
  <pivotFields count="13">
    <pivotField compact="0" outline="0" showAll="0" defaultSubtotal="0">
      <items count="5">
        <item m="1" x="1"/>
        <item m="1" x="3"/>
        <item m="1" x="4"/>
        <item m="1" x="2"/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32">
        <item m="1" x="24"/>
        <item m="1" x="27"/>
        <item m="1" x="30"/>
        <item m="1" x="8"/>
        <item m="1" x="22"/>
        <item m="1" x="15"/>
        <item m="1" x="10"/>
        <item m="1" x="25"/>
        <item m="1" x="17"/>
        <item m="1" x="12"/>
        <item m="1" x="28"/>
        <item m="1" x="19"/>
        <item m="1" x="9"/>
        <item m="1" x="23"/>
        <item m="1" x="16"/>
        <item m="1" x="11"/>
        <item m="1" x="26"/>
        <item m="1" x="18"/>
        <item m="1" x="13"/>
        <item m="1" x="29"/>
        <item m="1" x="20"/>
        <item m="1" x="14"/>
        <item m="1" x="31"/>
        <item m="1" x="21"/>
        <item x="0"/>
        <item x="1"/>
        <item x="2"/>
        <item x="3"/>
        <item x="4"/>
        <item x="5"/>
        <item x="6"/>
        <item x="7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">
        <item x="0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Page" dataField="1" compact="0" outline="0" showAll="0" defaultSubtotal="0">
      <items count="2">
        <item x="1"/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2">
    <field x="1"/>
    <field x="2"/>
  </rowFields>
  <rowItems count="17">
    <i>
      <x v="24"/>
      <x/>
    </i>
    <i r="1">
      <x v="1"/>
    </i>
    <i>
      <x v="25"/>
      <x/>
    </i>
    <i r="1">
      <x v="1"/>
    </i>
    <i>
      <x v="26"/>
      <x/>
    </i>
    <i r="1">
      <x v="1"/>
    </i>
    <i>
      <x v="27"/>
      <x/>
    </i>
    <i r="1">
      <x v="1"/>
    </i>
    <i>
      <x v="28"/>
      <x/>
    </i>
    <i r="1">
      <x v="1"/>
    </i>
    <i>
      <x v="29"/>
      <x/>
    </i>
    <i r="1">
      <x v="1"/>
    </i>
    <i>
      <x v="30"/>
      <x/>
    </i>
    <i r="1">
      <x v="1"/>
    </i>
    <i>
      <x v="31"/>
      <x/>
    </i>
    <i r="1">
      <x v="1"/>
    </i>
    <i t="grand">
      <x/>
    </i>
  </rowItems>
  <colItems count="1">
    <i/>
  </colItems>
  <pageFields count="1">
    <pageField fld="9" item="1" hier="-1"/>
  </pageFields>
  <dataFields count="1">
    <dataField name="Suma de IP" fld="9" baseField="2" baseItem="0"/>
  </dataFields>
  <formats count="7">
    <format dxfId="55">
      <pivotArea outline="0" collapsedLevelsAreSubtotals="1" fieldPosition="0"/>
    </format>
    <format dxfId="54">
      <pivotArea dataOnly="0" labelOnly="1" outline="0" fieldPosition="0">
        <references count="1">
          <reference field="2" count="0"/>
        </references>
      </pivotArea>
    </format>
    <format dxfId="53">
      <pivotArea type="all" dataOnly="0" outline="0" collapsedLevelsAreSubtotals="1" fieldPosition="0"/>
    </format>
    <format dxfId="52">
      <pivotArea outline="0" collapsedLevelsAreSubtotals="1" fieldPosition="0"/>
    </format>
    <format dxfId="51">
      <pivotArea field="0" type="button" dataOnly="0" labelOnly="1" outline="0"/>
    </format>
    <format dxfId="50">
      <pivotArea field="1" type="button" dataOnly="0" labelOnly="1" outline="0" axis="axisRow" fieldPosition="0"/>
    </format>
    <format dxfId="49">
      <pivotArea field="2" type="button" dataOnly="0" labelOnly="1" outline="0" axis="axisRow" fieldPosition="1"/>
    </format>
  </formats>
  <conditionalFormats count="1">
    <conditionalFormat priority="4">
      <pivotAreas count="1">
        <pivotArea type="data" outline="0" collapsedLevelsAreSubtotals="1" fieldPosition="0"/>
      </pivotAreas>
    </conditionalFormat>
  </conditionalFormats>
  <pivotTableStyleInfo name="PivotStyleMedium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id="1" name="Tabla1" displayName="Tabla1" ref="A11:M295" headerRowDxfId="73" dataDxfId="71" headerRowBorderDxfId="72" tableBorderDxfId="70" totalsRowBorderDxfId="69">
  <autoFilter ref="A11:M295"/>
  <sortState ref="A12:M162">
    <sortCondition ref="C11:C162"/>
  </sortState>
  <tableColumns count="13">
    <tableColumn id="1" name="Unidad de Negocio" totalsRowLabel="Total" dataDxfId="68"/>
    <tableColumn id="2" name="Servicio" dataDxfId="67"/>
    <tableColumn id="3" name="Sentido" dataDxfId="66"/>
    <tableColumn id="4" name="Correlativo Punto de Control" dataDxfId="65"/>
    <tableColumn id="5" name="Longitud" dataDxfId="64"/>
    <tableColumn id="6" name="Latitud" dataDxfId="63"/>
    <tableColumn id="7" name="Distancia al origen" dataDxfId="62"/>
    <tableColumn id="8" name="Seguimiento" dataDxfId="61"/>
    <tableColumn id="9" name="ICR" dataDxfId="60"/>
    <tableColumn id="10" name="IP" dataDxfId="59"/>
    <tableColumn id="11" name="Ponderador ICR" dataDxfId="58"/>
    <tableColumn id="12" name="Punto Urbano" dataDxfId="57"/>
    <tableColumn id="13" name="Referencia de Punto de Control" dataDxfId="56"/>
  </tableColumns>
  <tableStyleInfo name="TableStyleMedium4" showFirstColumn="0" showLastColumn="0" showRowStripes="1" showColumnStripes="0"/>
</table>
</file>

<file path=xl/tables/table2.xml><?xml version="1.0" encoding="utf-8"?>
<table xmlns="http://schemas.openxmlformats.org/spreadsheetml/2006/main" id="3" name="Tabla3" displayName="Tabla3" ref="A11:H19" totalsRowShown="0" headerRowDxfId="12" dataDxfId="0" headerRowBorderDxfId="10" tableBorderDxfId="11" totalsRowBorderDxfId="9">
  <tableColumns count="8">
    <tableColumn id="1" name="UN" dataDxfId="8"/>
    <tableColumn id="2" name="Servicio" dataDxfId="7"/>
    <tableColumn id="3" name="Sentido" dataDxfId="6"/>
    <tableColumn id="4" name="Correlativo Punto_x000a_de Control" dataDxfId="5"/>
    <tableColumn id="5" name="Intervalo Anterior_x000a_(IPPdk-1)" dataDxfId="4"/>
    <tableColumn id="6" name="Hora de Pasada Programada_x000a_(TPPdk)" dataDxfId="3"/>
    <tableColumn id="7" name="Intervalo Posterior_x000a_(IPPdk)" dataDxfId="2"/>
    <tableColumn id="8" name="Tipo de Día" dataDxfId="1"/>
  </tableColumns>
  <tableStyleInfo name="TableStyleMedium1" showFirstColumn="0" showLastColumn="0" showRowStripes="1" showColumnStripes="0"/>
</table>
</file>

<file path=xl/tables/table3.xml><?xml version="1.0" encoding="utf-8"?>
<table xmlns="http://schemas.openxmlformats.org/spreadsheetml/2006/main" id="2" name="Tabla2" displayName="Tabla2" ref="J2:O20" totalsRowShown="0" headerRowDxfId="24" dataDxfId="23">
  <autoFilter ref="J2:O20"/>
  <tableColumns count="6">
    <tableColumn id="1" name="Columna1" dataDxfId="22">
      <calculatedColumnFormula>D3=E3</calculatedColumnFormula>
    </tableColumn>
    <tableColumn id="2" name="Unidad" dataDxfId="21">
      <calculatedColumnFormula>+A3</calculatedColumnFormula>
    </tableColumn>
    <tableColumn id="3" name="Servicio" dataDxfId="20">
      <calculatedColumnFormula>+LEFT(B3,3)</calculatedColumnFormula>
    </tableColumn>
    <tableColumn id="4" name="Tipo Servicio" dataDxfId="19">
      <calculatedColumnFormula>+IF(OR(RIGHT(B3,1)="D",RIGHT(B3,1)="c",RIGHT(B3,1)="Y"),"Variante","Troncal")</calculatedColumnFormula>
    </tableColumn>
    <tableColumn id="5" name="sentido" dataDxfId="18">
      <calculatedColumnFormula>+C3</calculatedColumnFormula>
    </tableColumn>
    <tableColumn id="6" name="Validez Servicio" dataDxfId="17">
      <calculatedColumnFormula>+IF(B3=B2,"",1)</calculatedColumnFormula>
    </tableColumn>
  </tableColumns>
  <tableStyleInfo name="TableStyleLight2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mpd="sng" algn="ctr">
          <a:solidFill>
            <a:schemeClr val="phClr"/>
          </a:solidFill>
          <a:prstDash val="solid"/>
          <a:miter lim="800000"/>
        </a:ln>
        <a:ln w="12700" cmpd="sng" algn="ctr">
          <a:solidFill>
            <a:schemeClr val="phClr"/>
          </a:solidFill>
          <a:prstDash val="solid"/>
          <a:miter lim="800000"/>
        </a:ln>
        <a:ln w="19050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7" Type="http://schemas.openxmlformats.org/officeDocument/2006/relationships/table" Target="../tables/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6" Type="http://schemas.openxmlformats.org/officeDocument/2006/relationships/printerSettings" Target="../printerSettings/printerSettings4.bin"/><Relationship Id="rId5" Type="http://schemas.openxmlformats.org/officeDocument/2006/relationships/pivotTable" Target="../pivotTables/pivotTable5.xml"/><Relationship Id="rId4" Type="http://schemas.openxmlformats.org/officeDocument/2006/relationships/pivotTable" Target="../pivotTables/pivot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  <pageSetUpPr fitToPage="1"/>
  </sheetPr>
  <dimension ref="A2:N22"/>
  <sheetViews>
    <sheetView zoomScale="70" zoomScaleNormal="70" workbookViewId="0">
      <selection activeCell="D13" sqref="D13:E13"/>
    </sheetView>
  </sheetViews>
  <sheetFormatPr baseColWidth="10" defaultColWidth="11.42578125" defaultRowHeight="16.5" x14ac:dyDescent="0.3"/>
  <cols>
    <col min="1" max="1" width="3.28515625" customWidth="1"/>
    <col min="2" max="2" width="22.42578125" style="5" bestFit="1" customWidth="1"/>
    <col min="3" max="3" width="21" style="6" bestFit="1" customWidth="1"/>
    <col min="4" max="4" width="17.42578125" style="6" bestFit="1" customWidth="1"/>
    <col min="5" max="5" width="21.5703125" style="6" customWidth="1"/>
    <col min="6" max="6" width="12.28515625" style="6" customWidth="1"/>
    <col min="7" max="7" width="22.42578125" style="6" bestFit="1" customWidth="1"/>
    <col min="8" max="9" width="21.85546875" style="5" customWidth="1"/>
    <col min="10" max="10" width="8.140625" style="5" customWidth="1"/>
    <col min="11" max="16384" width="11.42578125" style="5"/>
  </cols>
  <sheetData>
    <row r="2" spans="1:14" x14ac:dyDescent="0.3">
      <c r="B2"/>
      <c r="C2"/>
      <c r="D2"/>
      <c r="E2"/>
      <c r="F2"/>
      <c r="G2"/>
      <c r="H2"/>
      <c r="I2"/>
      <c r="J2"/>
    </row>
    <row r="4" spans="1:14" ht="81" customHeight="1" x14ac:dyDescent="0.3">
      <c r="B4" s="56" t="str">
        <f>+D8&amp;"_"&amp;D9&amp;"_"&amp;D10&amp;"_"&amp;D11&amp;"_"&amp;D13&amp;"_"&amp;E16&amp;"_A5_"&amp;D12</f>
        <v>POT_V_VALPARAISOUN04_UN04_2021_1_A5_2</v>
      </c>
      <c r="C4" s="56"/>
      <c r="D4" s="56"/>
      <c r="E4" s="56"/>
      <c r="F4" s="56"/>
      <c r="G4" s="56"/>
      <c r="H4" s="56"/>
      <c r="I4" s="56"/>
      <c r="J4" s="56"/>
    </row>
    <row r="5" spans="1:14" s="1" customFormat="1" ht="15.75" x14ac:dyDescent="0.3">
      <c r="A5" s="7"/>
      <c r="B5"/>
      <c r="C5"/>
      <c r="D5"/>
      <c r="E5"/>
      <c r="F5"/>
      <c r="G5"/>
      <c r="H5"/>
      <c r="I5"/>
      <c r="J5"/>
    </row>
    <row r="6" spans="1:14" x14ac:dyDescent="0.3">
      <c r="B6"/>
      <c r="C6"/>
      <c r="D6"/>
      <c r="E6"/>
      <c r="F6"/>
      <c r="G6"/>
      <c r="H6"/>
      <c r="I6"/>
      <c r="J6"/>
    </row>
    <row r="7" spans="1:14" x14ac:dyDescent="0.3">
      <c r="B7" s="54" t="s">
        <v>0</v>
      </c>
      <c r="C7" s="54"/>
      <c r="D7" s="57" t="s">
        <v>1</v>
      </c>
      <c r="E7" s="58"/>
      <c r="F7"/>
      <c r="J7"/>
    </row>
    <row r="8" spans="1:14" x14ac:dyDescent="0.3">
      <c r="B8" s="54" t="s">
        <v>2</v>
      </c>
      <c r="C8" s="54"/>
      <c r="D8" s="57" t="s">
        <v>63</v>
      </c>
      <c r="E8" s="58"/>
    </row>
    <row r="9" spans="1:14" x14ac:dyDescent="0.3">
      <c r="B9" s="54" t="s">
        <v>3</v>
      </c>
      <c r="C9" s="54"/>
      <c r="D9" s="57" t="s">
        <v>4</v>
      </c>
      <c r="E9" s="58"/>
    </row>
    <row r="10" spans="1:14" x14ac:dyDescent="0.3">
      <c r="B10" s="54" t="s">
        <v>5</v>
      </c>
      <c r="C10" s="54"/>
      <c r="D10" s="57" t="s">
        <v>45</v>
      </c>
      <c r="E10" s="58"/>
    </row>
    <row r="11" spans="1:14" x14ac:dyDescent="0.3">
      <c r="B11" s="54" t="s">
        <v>6</v>
      </c>
      <c r="C11" s="54"/>
      <c r="D11" s="52" t="s">
        <v>7</v>
      </c>
      <c r="E11" s="53"/>
    </row>
    <row r="12" spans="1:14" x14ac:dyDescent="0.3">
      <c r="B12" s="54" t="s">
        <v>8</v>
      </c>
      <c r="C12" s="54"/>
      <c r="D12" s="52">
        <v>2</v>
      </c>
      <c r="E12" s="53"/>
    </row>
    <row r="13" spans="1:14" x14ac:dyDescent="0.3">
      <c r="B13" s="54" t="s">
        <v>9</v>
      </c>
      <c r="C13" s="54"/>
      <c r="D13" s="52">
        <v>2021</v>
      </c>
      <c r="E13" s="53"/>
    </row>
    <row r="15" spans="1:14" s="2" customFormat="1" ht="36" customHeight="1" x14ac:dyDescent="0.3">
      <c r="A15" s="8"/>
      <c r="B15" s="9" t="s">
        <v>10</v>
      </c>
      <c r="C15" s="9" t="s">
        <v>11</v>
      </c>
      <c r="D15" s="9" t="s">
        <v>12</v>
      </c>
      <c r="E15" s="9" t="s">
        <v>13</v>
      </c>
      <c r="F15" s="6"/>
      <c r="G15" s="6"/>
      <c r="H15" s="5"/>
      <c r="N15" s="10"/>
    </row>
    <row r="16" spans="1:14" x14ac:dyDescent="0.3">
      <c r="B16" s="11" t="s">
        <v>79</v>
      </c>
      <c r="C16" s="48">
        <v>44228</v>
      </c>
      <c r="D16" s="48">
        <v>44255</v>
      </c>
      <c r="E16" s="12">
        <v>1</v>
      </c>
    </row>
    <row r="17" spans="2:6" x14ac:dyDescent="0.3">
      <c r="B17" s="6"/>
    </row>
    <row r="19" spans="2:6" ht="16.5" customHeight="1" x14ac:dyDescent="0.3"/>
    <row r="20" spans="2:6" ht="23.25" customHeight="1" x14ac:dyDescent="0.3"/>
    <row r="21" spans="2:6" ht="16.5" customHeight="1" x14ac:dyDescent="0.3">
      <c r="B21" s="13" t="s">
        <v>14</v>
      </c>
      <c r="C21" s="55" t="s">
        <v>82</v>
      </c>
      <c r="D21" s="55"/>
      <c r="E21" s="55"/>
      <c r="F21" s="55"/>
    </row>
    <row r="22" spans="2:6" x14ac:dyDescent="0.3">
      <c r="B22" s="13" t="s">
        <v>15</v>
      </c>
      <c r="C22" s="55"/>
      <c r="D22" s="55"/>
      <c r="E22" s="55"/>
      <c r="F22" s="55"/>
    </row>
  </sheetData>
  <mergeCells count="17">
    <mergeCell ref="B4:J4"/>
    <mergeCell ref="B10:C10"/>
    <mergeCell ref="D10:E10"/>
    <mergeCell ref="B11:C11"/>
    <mergeCell ref="D11:E11"/>
    <mergeCell ref="B8:C8"/>
    <mergeCell ref="D8:E8"/>
    <mergeCell ref="B9:C9"/>
    <mergeCell ref="D9:E9"/>
    <mergeCell ref="B7:C7"/>
    <mergeCell ref="D7:E7"/>
    <mergeCell ref="D12:E12"/>
    <mergeCell ref="B13:C13"/>
    <mergeCell ref="D13:E13"/>
    <mergeCell ref="C22:F22"/>
    <mergeCell ref="C21:F21"/>
    <mergeCell ref="B12:C12"/>
  </mergeCells>
  <printOptions horizontalCentered="1"/>
  <pageMargins left="0.70833330000000005" right="0.70833330000000005" top="0.74791660000000004" bottom="0.74791660000000004" header="0.3152778" footer="0.3152778"/>
  <pageSetup paperSize="297" scale="8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95"/>
  <sheetViews>
    <sheetView tabSelected="1" topLeftCell="B1" zoomScale="81" zoomScaleNormal="100" workbookViewId="0">
      <selection activeCell="B12" sqref="B12:G295"/>
    </sheetView>
  </sheetViews>
  <sheetFormatPr baseColWidth="10" defaultColWidth="20.42578125" defaultRowHeight="14.25" customHeight="1" x14ac:dyDescent="0.2"/>
  <cols>
    <col min="1" max="1" width="6.42578125" style="14" customWidth="1"/>
    <col min="2" max="2" width="4.28515625" style="14" bestFit="1" customWidth="1"/>
    <col min="3" max="3" width="3.28515625" style="14" bestFit="1" customWidth="1"/>
    <col min="4" max="4" width="5.7109375" style="14" bestFit="1" customWidth="1"/>
    <col min="5" max="5" width="12.5703125" style="14" customWidth="1"/>
    <col min="6" max="6" width="12.85546875" style="14" customWidth="1"/>
    <col min="7" max="7" width="12.42578125" style="14" customWidth="1"/>
    <col min="8" max="10" width="3.28515625" style="14" bestFit="1" customWidth="1"/>
    <col min="11" max="11" width="4.85546875" style="14" bestFit="1" customWidth="1"/>
    <col min="12" max="12" width="3.28515625" style="14" bestFit="1" customWidth="1"/>
    <col min="13" max="13" width="10" style="15" customWidth="1"/>
    <col min="14" max="14" width="9.85546875" style="14" customWidth="1"/>
    <col min="15" max="15" width="7.85546875" style="14" customWidth="1"/>
    <col min="16" max="18" width="6.85546875" style="14" customWidth="1"/>
    <col min="19" max="21" width="20.42578125" style="14"/>
    <col min="22" max="22" width="12.85546875" style="73" customWidth="1"/>
    <col min="23" max="23" width="9" style="73" customWidth="1"/>
    <col min="24" max="24" width="9" style="76" customWidth="1"/>
    <col min="25" max="16384" width="20.42578125" style="14"/>
  </cols>
  <sheetData>
    <row r="1" spans="1:24" ht="11.25" x14ac:dyDescent="0.2"/>
    <row r="2" spans="1:24" ht="16.5" x14ac:dyDescent="0.2">
      <c r="A2" s="59" t="str">
        <f>"PUNTOS DE CONTROL DE LA UNIDAD DE NEGOCIO ("&amp;A7&amp;" - "&amp;C7&amp;")"</f>
        <v>PUNTOS DE CONTROL DE LA UNIDAD DE NEGOCIO (UN04 - Estival)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</row>
    <row r="3" spans="1:24" ht="11.25" x14ac:dyDescent="0.2"/>
    <row r="4" spans="1:24" s="3" customFormat="1" ht="15" x14ac:dyDescent="0.25">
      <c r="A4" s="3" t="s">
        <v>16</v>
      </c>
      <c r="V4" s="74"/>
      <c r="W4" s="74"/>
      <c r="X4" s="77"/>
    </row>
    <row r="5" spans="1:24" ht="11.25" x14ac:dyDescent="0.2"/>
    <row r="6" spans="1:24" ht="15" x14ac:dyDescent="0.25">
      <c r="A6" s="66" t="s">
        <v>17</v>
      </c>
      <c r="B6" s="67"/>
      <c r="C6" s="61" t="s">
        <v>18</v>
      </c>
      <c r="D6" s="61"/>
      <c r="E6" s="61"/>
      <c r="F6" s="60" t="s">
        <v>11</v>
      </c>
      <c r="G6" s="60" t="s">
        <v>19</v>
      </c>
      <c r="H6" s="61" t="s">
        <v>12</v>
      </c>
      <c r="I6" s="61"/>
      <c r="J6" s="61"/>
      <c r="K6" s="61"/>
      <c r="L6" s="61"/>
    </row>
    <row r="7" spans="1:24" ht="15" x14ac:dyDescent="0.25">
      <c r="A7" s="68" t="str">
        <f>+TAPA!D11</f>
        <v>UN04</v>
      </c>
      <c r="B7" s="69"/>
      <c r="C7" s="70" t="str">
        <f>+TAPA!B16</f>
        <v>Estival</v>
      </c>
      <c r="D7" s="70"/>
      <c r="E7" s="70"/>
      <c r="F7" s="62">
        <f>+TAPA!C16</f>
        <v>44228</v>
      </c>
      <c r="G7" s="62"/>
      <c r="H7" s="63">
        <f>+TAPA!D16</f>
        <v>44255</v>
      </c>
      <c r="I7" s="64"/>
      <c r="J7" s="64"/>
      <c r="K7" s="64"/>
      <c r="L7" s="65"/>
    </row>
    <row r="8" spans="1:24" ht="11.25" x14ac:dyDescent="0.2"/>
    <row r="9" spans="1:24" s="3" customFormat="1" ht="15" x14ac:dyDescent="0.25">
      <c r="A9" s="3" t="s">
        <v>20</v>
      </c>
      <c r="V9" s="74"/>
      <c r="W9" s="74"/>
      <c r="X9" s="77"/>
    </row>
    <row r="10" spans="1:24" ht="14.25" customHeight="1" x14ac:dyDescent="0.2">
      <c r="L10" s="15"/>
      <c r="M10" s="14"/>
    </row>
    <row r="11" spans="1:24" s="4" customFormat="1" ht="99.75" customHeight="1" x14ac:dyDescent="0.2">
      <c r="A11" s="17" t="s">
        <v>21</v>
      </c>
      <c r="B11" s="18" t="s">
        <v>22</v>
      </c>
      <c r="C11" s="18" t="s">
        <v>23</v>
      </c>
      <c r="D11" s="18" t="s">
        <v>24</v>
      </c>
      <c r="E11" s="18" t="s">
        <v>25</v>
      </c>
      <c r="F11" s="18" t="s">
        <v>26</v>
      </c>
      <c r="G11" s="18" t="s">
        <v>27</v>
      </c>
      <c r="H11" s="18" t="s">
        <v>28</v>
      </c>
      <c r="I11" s="18" t="s">
        <v>29</v>
      </c>
      <c r="J11" s="18" t="s">
        <v>30</v>
      </c>
      <c r="K11" s="18" t="s">
        <v>31</v>
      </c>
      <c r="L11" s="18" t="s">
        <v>32</v>
      </c>
      <c r="M11" s="19" t="s">
        <v>33</v>
      </c>
      <c r="N11" s="25"/>
      <c r="O11" s="25"/>
      <c r="P11" s="25"/>
      <c r="V11" s="75"/>
      <c r="W11" s="75"/>
      <c r="X11" s="78"/>
    </row>
    <row r="12" spans="1:24" s="25" customFormat="1" ht="14.25" customHeight="1" x14ac:dyDescent="0.25">
      <c r="A12" s="40" t="s">
        <v>7</v>
      </c>
      <c r="B12" s="45" t="s">
        <v>46</v>
      </c>
      <c r="C12" s="41">
        <v>0</v>
      </c>
      <c r="D12" s="41">
        <v>1</v>
      </c>
      <c r="E12" s="44">
        <v>-71.563479999999998</v>
      </c>
      <c r="F12" s="44">
        <v>-33.140588999999999</v>
      </c>
      <c r="G12" s="50">
        <v>197.45808410644531</v>
      </c>
      <c r="H12" s="41">
        <v>1</v>
      </c>
      <c r="I12" s="41">
        <v>1</v>
      </c>
      <c r="J12" s="41">
        <v>1</v>
      </c>
      <c r="K12" s="42">
        <v>0.9</v>
      </c>
      <c r="L12" s="43">
        <v>1</v>
      </c>
      <c r="M12" s="20"/>
      <c r="N12" s="49"/>
      <c r="O12"/>
      <c r="P12"/>
      <c r="Q12"/>
      <c r="R12"/>
      <c r="S12"/>
      <c r="T12"/>
      <c r="U12"/>
      <c r="V12" s="73"/>
      <c r="W12" s="73"/>
      <c r="X12" s="76"/>
    </row>
    <row r="13" spans="1:24" ht="14.25" customHeight="1" x14ac:dyDescent="0.25">
      <c r="A13" s="40" t="s">
        <v>7</v>
      </c>
      <c r="B13" s="45" t="s">
        <v>46</v>
      </c>
      <c r="C13" s="41">
        <v>0</v>
      </c>
      <c r="D13" s="41">
        <v>2</v>
      </c>
      <c r="E13" s="44">
        <v>-71.565571000000006</v>
      </c>
      <c r="F13" s="44">
        <v>-33.131360999999998</v>
      </c>
      <c r="G13" s="50">
        <v>1275.241943359375</v>
      </c>
      <c r="H13" s="41">
        <v>1</v>
      </c>
      <c r="I13" s="41">
        <v>1</v>
      </c>
      <c r="J13" s="41">
        <v>0</v>
      </c>
      <c r="K13" s="42">
        <v>0.05</v>
      </c>
      <c r="L13" s="43">
        <v>1</v>
      </c>
      <c r="M13" s="20"/>
      <c r="O13"/>
      <c r="P13"/>
      <c r="Q13"/>
      <c r="R13"/>
      <c r="S13"/>
      <c r="T13"/>
      <c r="U13"/>
    </row>
    <row r="14" spans="1:24" ht="14.25" customHeight="1" x14ac:dyDescent="0.25">
      <c r="A14" s="40" t="s">
        <v>7</v>
      </c>
      <c r="B14" s="45" t="s">
        <v>46</v>
      </c>
      <c r="C14" s="41">
        <v>0</v>
      </c>
      <c r="D14" s="41">
        <v>3</v>
      </c>
      <c r="E14" s="44">
        <v>-71.570418000000004</v>
      </c>
      <c r="F14" s="44">
        <v>-33.126615999999999</v>
      </c>
      <c r="G14" s="50">
        <v>1971.873779296875</v>
      </c>
      <c r="H14" s="41">
        <v>1</v>
      </c>
      <c r="I14" s="41">
        <v>0</v>
      </c>
      <c r="J14" s="41">
        <v>0</v>
      </c>
      <c r="K14" s="42">
        <v>0</v>
      </c>
      <c r="L14" s="43">
        <v>1</v>
      </c>
      <c r="M14" s="20"/>
      <c r="O14"/>
      <c r="P14"/>
      <c r="Q14"/>
      <c r="R14"/>
      <c r="S14"/>
      <c r="T14"/>
      <c r="U14"/>
    </row>
    <row r="15" spans="1:24" ht="14.25" customHeight="1" x14ac:dyDescent="0.25">
      <c r="A15" s="40" t="s">
        <v>7</v>
      </c>
      <c r="B15" s="45" t="s">
        <v>46</v>
      </c>
      <c r="C15" s="41">
        <v>0</v>
      </c>
      <c r="D15" s="41">
        <v>4</v>
      </c>
      <c r="E15" s="44">
        <v>-71.569880999999995</v>
      </c>
      <c r="F15" s="44">
        <v>-33.113221000000003</v>
      </c>
      <c r="G15" s="50">
        <v>4376.41064453125</v>
      </c>
      <c r="H15" s="41">
        <v>1</v>
      </c>
      <c r="I15" s="41">
        <v>0</v>
      </c>
      <c r="J15" s="41">
        <v>0</v>
      </c>
      <c r="K15" s="42">
        <v>0</v>
      </c>
      <c r="L15" s="43">
        <v>1</v>
      </c>
      <c r="M15" s="20"/>
      <c r="O15"/>
      <c r="P15"/>
      <c r="Q15"/>
      <c r="R15"/>
      <c r="S15"/>
      <c r="T15"/>
      <c r="U15"/>
    </row>
    <row r="16" spans="1:24" ht="14.25" customHeight="1" x14ac:dyDescent="0.25">
      <c r="A16" s="40" t="s">
        <v>7</v>
      </c>
      <c r="B16" s="45" t="s">
        <v>46</v>
      </c>
      <c r="C16" s="41">
        <v>0</v>
      </c>
      <c r="D16" s="41">
        <v>5</v>
      </c>
      <c r="E16" s="44">
        <v>-71.566134000000005</v>
      </c>
      <c r="F16" s="44">
        <v>-33.113526999999998</v>
      </c>
      <c r="G16" s="50">
        <v>4727.78369140625</v>
      </c>
      <c r="H16" s="41">
        <v>1</v>
      </c>
      <c r="I16" s="41">
        <v>0</v>
      </c>
      <c r="J16" s="41">
        <v>0</v>
      </c>
      <c r="K16" s="42">
        <v>0</v>
      </c>
      <c r="L16" s="43">
        <v>1</v>
      </c>
      <c r="M16" s="20"/>
      <c r="O16"/>
      <c r="P16"/>
      <c r="Q16"/>
      <c r="R16"/>
      <c r="S16"/>
      <c r="T16"/>
      <c r="U16"/>
    </row>
    <row r="17" spans="1:21" ht="14.25" customHeight="1" x14ac:dyDescent="0.25">
      <c r="A17" s="40" t="s">
        <v>7</v>
      </c>
      <c r="B17" s="45" t="s">
        <v>46</v>
      </c>
      <c r="C17" s="41">
        <v>0</v>
      </c>
      <c r="D17" s="41">
        <v>6</v>
      </c>
      <c r="E17" s="44">
        <v>-71.550762000000006</v>
      </c>
      <c r="F17" s="44">
        <v>-33.117570000000001</v>
      </c>
      <c r="G17" s="50">
        <v>6595.9580078125</v>
      </c>
      <c r="H17" s="41">
        <v>1</v>
      </c>
      <c r="I17" s="41">
        <v>0</v>
      </c>
      <c r="J17" s="41">
        <v>0</v>
      </c>
      <c r="K17" s="42">
        <v>0</v>
      </c>
      <c r="L17" s="43">
        <v>1</v>
      </c>
      <c r="M17" s="20"/>
      <c r="O17"/>
      <c r="P17"/>
      <c r="Q17"/>
      <c r="R17"/>
      <c r="S17"/>
      <c r="T17"/>
      <c r="U17"/>
    </row>
    <row r="18" spans="1:21" ht="14.25" customHeight="1" x14ac:dyDescent="0.25">
      <c r="A18" s="40" t="s">
        <v>7</v>
      </c>
      <c r="B18" s="45" t="s">
        <v>46</v>
      </c>
      <c r="C18" s="41">
        <v>0</v>
      </c>
      <c r="D18" s="41">
        <v>7</v>
      </c>
      <c r="E18" s="44">
        <v>-71.563541999999998</v>
      </c>
      <c r="F18" s="44">
        <v>-33.047828000000003</v>
      </c>
      <c r="G18" s="50">
        <v>17490.1015625</v>
      </c>
      <c r="H18" s="41">
        <v>1</v>
      </c>
      <c r="I18" s="41">
        <v>0</v>
      </c>
      <c r="J18" s="41">
        <v>0</v>
      </c>
      <c r="K18" s="42">
        <v>0</v>
      </c>
      <c r="L18" s="43">
        <v>1</v>
      </c>
      <c r="M18" s="20"/>
      <c r="O18"/>
      <c r="P18"/>
      <c r="Q18"/>
      <c r="R18"/>
      <c r="S18"/>
      <c r="T18"/>
      <c r="U18"/>
    </row>
    <row r="19" spans="1:21" ht="14.25" customHeight="1" x14ac:dyDescent="0.25">
      <c r="A19" s="40" t="s">
        <v>7</v>
      </c>
      <c r="B19" s="45" t="s">
        <v>46</v>
      </c>
      <c r="C19" s="41">
        <v>0</v>
      </c>
      <c r="D19" s="41">
        <v>8</v>
      </c>
      <c r="E19" s="44">
        <v>-71.570415999999994</v>
      </c>
      <c r="F19" s="44">
        <v>-33.034801000000002</v>
      </c>
      <c r="G19" s="50">
        <v>19937.396484375</v>
      </c>
      <c r="H19" s="41">
        <v>1</v>
      </c>
      <c r="I19" s="41">
        <v>0</v>
      </c>
      <c r="J19" s="41">
        <v>0</v>
      </c>
      <c r="K19" s="42">
        <v>0</v>
      </c>
      <c r="L19" s="43">
        <v>1</v>
      </c>
      <c r="M19" s="20"/>
      <c r="O19"/>
      <c r="P19"/>
      <c r="Q19"/>
      <c r="R19"/>
      <c r="S19"/>
      <c r="T19"/>
      <c r="U19"/>
    </row>
    <row r="20" spans="1:21" ht="14.25" customHeight="1" x14ac:dyDescent="0.25">
      <c r="A20" s="40" t="s">
        <v>7</v>
      </c>
      <c r="B20" s="45" t="s">
        <v>46</v>
      </c>
      <c r="C20" s="41">
        <v>0</v>
      </c>
      <c r="D20" s="41">
        <v>9</v>
      </c>
      <c r="E20" s="44">
        <v>-71.564100999999994</v>
      </c>
      <c r="F20" s="44">
        <v>-33.030940999999999</v>
      </c>
      <c r="G20" s="50">
        <v>20776.73828125</v>
      </c>
      <c r="H20" s="41">
        <v>1</v>
      </c>
      <c r="I20" s="41">
        <v>0</v>
      </c>
      <c r="J20" s="41">
        <v>0</v>
      </c>
      <c r="K20" s="42">
        <v>0</v>
      </c>
      <c r="L20" s="43">
        <v>1</v>
      </c>
      <c r="M20" s="20"/>
      <c r="O20"/>
      <c r="P20"/>
      <c r="Q20"/>
      <c r="R20"/>
      <c r="S20"/>
      <c r="T20"/>
      <c r="U20"/>
    </row>
    <row r="21" spans="1:21" ht="14.25" customHeight="1" x14ac:dyDescent="0.25">
      <c r="A21" s="40" t="s">
        <v>7</v>
      </c>
      <c r="B21" s="45" t="s">
        <v>46</v>
      </c>
      <c r="C21" s="41">
        <v>0</v>
      </c>
      <c r="D21" s="41">
        <v>10</v>
      </c>
      <c r="E21" s="44">
        <v>-71.557794000000001</v>
      </c>
      <c r="F21" s="44">
        <v>-33.025606000000003</v>
      </c>
      <c r="G21" s="50">
        <v>21943.365234375</v>
      </c>
      <c r="H21" s="41">
        <v>1</v>
      </c>
      <c r="I21" s="41">
        <v>0</v>
      </c>
      <c r="J21" s="41">
        <v>0</v>
      </c>
      <c r="K21" s="42">
        <v>0</v>
      </c>
      <c r="L21" s="43">
        <v>1</v>
      </c>
      <c r="M21" s="20"/>
      <c r="O21"/>
      <c r="P21"/>
      <c r="Q21"/>
      <c r="R21"/>
      <c r="S21"/>
      <c r="T21"/>
      <c r="U21"/>
    </row>
    <row r="22" spans="1:21" ht="14.25" customHeight="1" x14ac:dyDescent="0.25">
      <c r="A22" s="40" t="s">
        <v>7</v>
      </c>
      <c r="B22" s="45" t="s">
        <v>46</v>
      </c>
      <c r="C22" s="41">
        <v>0</v>
      </c>
      <c r="D22" s="41">
        <v>11</v>
      </c>
      <c r="E22" s="44">
        <v>-71.550955999999999</v>
      </c>
      <c r="F22" s="44">
        <v>-33.020189000000002</v>
      </c>
      <c r="G22" s="50">
        <v>23249.470703125</v>
      </c>
      <c r="H22" s="41">
        <v>1</v>
      </c>
      <c r="I22" s="41">
        <v>0</v>
      </c>
      <c r="J22" s="41">
        <v>0</v>
      </c>
      <c r="K22" s="42">
        <v>0</v>
      </c>
      <c r="L22" s="43">
        <v>1</v>
      </c>
      <c r="M22" s="20"/>
      <c r="O22"/>
      <c r="P22"/>
      <c r="Q22"/>
      <c r="R22"/>
      <c r="S22"/>
      <c r="T22"/>
      <c r="U22"/>
    </row>
    <row r="23" spans="1:21" ht="14.25" customHeight="1" x14ac:dyDescent="0.25">
      <c r="A23" s="40" t="s">
        <v>7</v>
      </c>
      <c r="B23" s="45" t="s">
        <v>46</v>
      </c>
      <c r="C23" s="41">
        <v>0</v>
      </c>
      <c r="D23" s="41">
        <v>12</v>
      </c>
      <c r="E23" s="44">
        <v>-71.542351999999994</v>
      </c>
      <c r="F23" s="44">
        <v>-32.971643999999998</v>
      </c>
      <c r="G23" s="50">
        <v>29157.861328125</v>
      </c>
      <c r="H23" s="41">
        <v>1</v>
      </c>
      <c r="I23" s="41">
        <v>0</v>
      </c>
      <c r="J23" s="41">
        <v>0</v>
      </c>
      <c r="K23" s="42">
        <v>0</v>
      </c>
      <c r="L23" s="43">
        <v>1</v>
      </c>
      <c r="M23" s="20"/>
      <c r="O23"/>
      <c r="P23"/>
      <c r="Q23"/>
      <c r="R23"/>
      <c r="S23"/>
      <c r="T23"/>
      <c r="U23"/>
    </row>
    <row r="24" spans="1:21" ht="14.25" customHeight="1" x14ac:dyDescent="0.25">
      <c r="A24" s="40" t="s">
        <v>7</v>
      </c>
      <c r="B24" s="45" t="s">
        <v>46</v>
      </c>
      <c r="C24" s="41">
        <v>0</v>
      </c>
      <c r="D24" s="41">
        <v>13</v>
      </c>
      <c r="E24" s="44">
        <v>-71.539216999999994</v>
      </c>
      <c r="F24" s="44">
        <v>-32.970283999999999</v>
      </c>
      <c r="G24" s="50">
        <v>29580.021484375</v>
      </c>
      <c r="H24" s="41">
        <v>1</v>
      </c>
      <c r="I24" s="41">
        <v>0</v>
      </c>
      <c r="J24" s="41">
        <v>0</v>
      </c>
      <c r="K24" s="42">
        <v>0</v>
      </c>
      <c r="L24" s="43">
        <v>1</v>
      </c>
      <c r="M24" s="20"/>
      <c r="O24"/>
      <c r="P24"/>
      <c r="Q24"/>
      <c r="R24"/>
      <c r="S24"/>
      <c r="T24"/>
      <c r="U24"/>
    </row>
    <row r="25" spans="1:21" ht="14.25" customHeight="1" x14ac:dyDescent="0.25">
      <c r="A25" s="40" t="s">
        <v>7</v>
      </c>
      <c r="B25" s="45" t="s">
        <v>46</v>
      </c>
      <c r="C25" s="41">
        <v>0</v>
      </c>
      <c r="D25" s="41">
        <v>14</v>
      </c>
      <c r="E25" s="44">
        <v>-71.544231999999994</v>
      </c>
      <c r="F25" s="44">
        <v>-32.957628</v>
      </c>
      <c r="G25" s="50">
        <v>31236.0234375</v>
      </c>
      <c r="H25" s="41">
        <v>1</v>
      </c>
      <c r="I25" s="41">
        <v>0</v>
      </c>
      <c r="J25" s="41">
        <v>0</v>
      </c>
      <c r="K25" s="42">
        <v>0</v>
      </c>
      <c r="L25" s="43">
        <v>1</v>
      </c>
      <c r="M25" s="20"/>
      <c r="O25"/>
      <c r="P25"/>
      <c r="Q25"/>
      <c r="R25"/>
      <c r="S25"/>
      <c r="T25"/>
      <c r="U25"/>
    </row>
    <row r="26" spans="1:21" ht="14.25" customHeight="1" x14ac:dyDescent="0.25">
      <c r="A26" s="40" t="s">
        <v>7</v>
      </c>
      <c r="B26" s="45" t="s">
        <v>46</v>
      </c>
      <c r="C26" s="41">
        <v>0</v>
      </c>
      <c r="D26" s="41">
        <v>15</v>
      </c>
      <c r="E26" s="44">
        <v>-71.538978999999998</v>
      </c>
      <c r="F26" s="44">
        <v>-32.934013</v>
      </c>
      <c r="G26" s="50">
        <v>34365.23046875</v>
      </c>
      <c r="H26" s="41">
        <v>1</v>
      </c>
      <c r="I26" s="41">
        <v>0</v>
      </c>
      <c r="J26" s="41">
        <v>0</v>
      </c>
      <c r="K26" s="42">
        <v>0</v>
      </c>
      <c r="L26" s="43">
        <v>1</v>
      </c>
      <c r="M26" s="20"/>
      <c r="O26"/>
      <c r="P26"/>
      <c r="Q26"/>
      <c r="R26"/>
      <c r="S26"/>
      <c r="T26"/>
      <c r="U26"/>
    </row>
    <row r="27" spans="1:21" ht="14.25" customHeight="1" x14ac:dyDescent="0.25">
      <c r="A27" s="40" t="s">
        <v>7</v>
      </c>
      <c r="B27" s="45" t="s">
        <v>46</v>
      </c>
      <c r="C27" s="41">
        <v>0</v>
      </c>
      <c r="D27" s="41">
        <v>16</v>
      </c>
      <c r="E27" s="44">
        <v>-71.519172999999995</v>
      </c>
      <c r="F27" s="44">
        <v>-32.930326999999998</v>
      </c>
      <c r="G27" s="50">
        <v>36329.27734375</v>
      </c>
      <c r="H27" s="41">
        <v>1</v>
      </c>
      <c r="I27" s="41">
        <v>0</v>
      </c>
      <c r="J27" s="41">
        <v>0</v>
      </c>
      <c r="K27" s="42">
        <v>0</v>
      </c>
      <c r="L27" s="43">
        <v>1</v>
      </c>
      <c r="M27" s="20"/>
      <c r="O27"/>
      <c r="P27"/>
      <c r="Q27"/>
      <c r="R27"/>
      <c r="S27"/>
      <c r="T27"/>
      <c r="U27"/>
    </row>
    <row r="28" spans="1:21" ht="14.25" customHeight="1" x14ac:dyDescent="0.25">
      <c r="A28" s="40" t="s">
        <v>7</v>
      </c>
      <c r="B28" s="45" t="s">
        <v>46</v>
      </c>
      <c r="C28" s="41">
        <v>0</v>
      </c>
      <c r="D28" s="41">
        <v>17</v>
      </c>
      <c r="E28" s="44">
        <v>-71.514542000000006</v>
      </c>
      <c r="F28" s="44">
        <v>-32.923642999999998</v>
      </c>
      <c r="G28" s="50">
        <v>37384.80078125</v>
      </c>
      <c r="H28" s="41">
        <v>1</v>
      </c>
      <c r="I28" s="41">
        <v>1</v>
      </c>
      <c r="J28" s="41">
        <v>0</v>
      </c>
      <c r="K28" s="42">
        <v>0.05</v>
      </c>
      <c r="L28" s="43">
        <v>1</v>
      </c>
      <c r="M28" s="20"/>
      <c r="O28"/>
      <c r="P28"/>
      <c r="Q28"/>
      <c r="R28"/>
      <c r="S28"/>
      <c r="T28"/>
      <c r="U28"/>
    </row>
    <row r="29" spans="1:21" ht="14.25" customHeight="1" x14ac:dyDescent="0.25">
      <c r="A29" s="40" t="s">
        <v>7</v>
      </c>
      <c r="B29" s="45" t="s">
        <v>46</v>
      </c>
      <c r="C29" s="41">
        <v>1</v>
      </c>
      <c r="D29" s="41">
        <v>1</v>
      </c>
      <c r="E29" s="44">
        <v>-71.514893999999998</v>
      </c>
      <c r="F29" s="44">
        <v>-32.921494000000003</v>
      </c>
      <c r="G29" s="50">
        <v>713.4814453125</v>
      </c>
      <c r="H29" s="41">
        <v>1</v>
      </c>
      <c r="I29" s="41">
        <v>1</v>
      </c>
      <c r="J29" s="41">
        <v>0</v>
      </c>
      <c r="K29" s="42">
        <v>0.9</v>
      </c>
      <c r="L29" s="43">
        <v>1</v>
      </c>
      <c r="M29" s="20"/>
      <c r="O29"/>
      <c r="P29"/>
      <c r="Q29"/>
      <c r="R29"/>
      <c r="S29"/>
      <c r="T29"/>
      <c r="U29"/>
    </row>
    <row r="30" spans="1:21" ht="14.25" customHeight="1" x14ac:dyDescent="0.25">
      <c r="A30" s="40" t="s">
        <v>7</v>
      </c>
      <c r="B30" s="45" t="s">
        <v>46</v>
      </c>
      <c r="C30" s="41">
        <v>1</v>
      </c>
      <c r="D30" s="41">
        <v>2</v>
      </c>
      <c r="E30" s="44">
        <v>-71.519262999999995</v>
      </c>
      <c r="F30" s="44">
        <v>-32.930307999999997</v>
      </c>
      <c r="G30" s="50">
        <v>1962.89794921875</v>
      </c>
      <c r="H30" s="41">
        <v>1</v>
      </c>
      <c r="I30" s="41">
        <v>1</v>
      </c>
      <c r="J30" s="41">
        <v>0</v>
      </c>
      <c r="K30" s="42">
        <v>0.05</v>
      </c>
      <c r="L30" s="43">
        <v>1</v>
      </c>
      <c r="M30" s="20"/>
      <c r="O30"/>
      <c r="P30"/>
      <c r="Q30"/>
      <c r="R30"/>
      <c r="S30"/>
      <c r="T30"/>
      <c r="U30"/>
    </row>
    <row r="31" spans="1:21" ht="14.25" customHeight="1" x14ac:dyDescent="0.25">
      <c r="A31" s="40" t="s">
        <v>7</v>
      </c>
      <c r="B31" s="45" t="s">
        <v>46</v>
      </c>
      <c r="C31" s="41">
        <v>1</v>
      </c>
      <c r="D31" s="41">
        <v>3</v>
      </c>
      <c r="E31" s="44">
        <v>-71.538993000000005</v>
      </c>
      <c r="F31" s="44">
        <v>-32.933934000000001</v>
      </c>
      <c r="G31" s="50">
        <v>3916.694580078125</v>
      </c>
      <c r="H31" s="41">
        <v>1</v>
      </c>
      <c r="I31" s="41">
        <v>0</v>
      </c>
      <c r="J31" s="41">
        <v>0</v>
      </c>
      <c r="K31" s="42">
        <v>0</v>
      </c>
      <c r="L31" s="43">
        <v>1</v>
      </c>
      <c r="M31" s="20"/>
      <c r="O31"/>
      <c r="P31"/>
      <c r="Q31"/>
      <c r="R31"/>
      <c r="S31"/>
      <c r="T31"/>
      <c r="U31"/>
    </row>
    <row r="32" spans="1:21" ht="14.25" customHeight="1" x14ac:dyDescent="0.25">
      <c r="A32" s="40" t="s">
        <v>7</v>
      </c>
      <c r="B32" s="45" t="s">
        <v>46</v>
      </c>
      <c r="C32" s="41">
        <v>1</v>
      </c>
      <c r="D32" s="41">
        <v>4</v>
      </c>
      <c r="E32" s="44">
        <v>-71.544404999999998</v>
      </c>
      <c r="F32" s="44">
        <v>-32.957737999999999</v>
      </c>
      <c r="G32" s="50">
        <v>7062.8583984375</v>
      </c>
      <c r="H32" s="41">
        <v>1</v>
      </c>
      <c r="I32" s="41">
        <v>0</v>
      </c>
      <c r="J32" s="41">
        <v>0</v>
      </c>
      <c r="K32" s="42">
        <v>0</v>
      </c>
      <c r="L32" s="43">
        <v>1</v>
      </c>
      <c r="M32" s="20"/>
      <c r="O32"/>
      <c r="P32"/>
      <c r="Q32"/>
      <c r="R32"/>
      <c r="S32"/>
      <c r="T32"/>
      <c r="U32"/>
    </row>
    <row r="33" spans="1:21" ht="14.25" customHeight="1" x14ac:dyDescent="0.25">
      <c r="A33" s="40" t="s">
        <v>7</v>
      </c>
      <c r="B33" s="45" t="s">
        <v>46</v>
      </c>
      <c r="C33" s="41">
        <v>1</v>
      </c>
      <c r="D33" s="41">
        <v>5</v>
      </c>
      <c r="E33" s="44">
        <v>-71.539236000000002</v>
      </c>
      <c r="F33" s="44">
        <v>-32.970227000000001</v>
      </c>
      <c r="G33" s="50">
        <v>8691.33984375</v>
      </c>
      <c r="H33" s="41">
        <v>1</v>
      </c>
      <c r="I33" s="41">
        <v>0</v>
      </c>
      <c r="J33" s="41">
        <v>0</v>
      </c>
      <c r="K33" s="42">
        <v>0</v>
      </c>
      <c r="L33" s="43">
        <v>1</v>
      </c>
      <c r="M33" s="20"/>
      <c r="O33"/>
      <c r="P33"/>
      <c r="Q33"/>
      <c r="R33"/>
      <c r="S33"/>
      <c r="T33"/>
      <c r="U33"/>
    </row>
    <row r="34" spans="1:21" ht="14.25" customHeight="1" x14ac:dyDescent="0.25">
      <c r="A34" s="40" t="s">
        <v>7</v>
      </c>
      <c r="B34" s="45" t="s">
        <v>46</v>
      </c>
      <c r="C34" s="41">
        <v>1</v>
      </c>
      <c r="D34" s="41">
        <v>6</v>
      </c>
      <c r="E34" s="44">
        <v>-71.551154999999994</v>
      </c>
      <c r="F34" s="44">
        <v>-33.020122000000001</v>
      </c>
      <c r="G34" s="50">
        <v>15260.9697265625</v>
      </c>
      <c r="H34" s="41">
        <v>1</v>
      </c>
      <c r="I34" s="41">
        <v>0</v>
      </c>
      <c r="J34" s="41">
        <v>0</v>
      </c>
      <c r="K34" s="42">
        <v>0</v>
      </c>
      <c r="L34" s="43">
        <v>1</v>
      </c>
      <c r="M34" s="20"/>
      <c r="O34"/>
      <c r="P34"/>
      <c r="Q34"/>
      <c r="R34"/>
      <c r="S34"/>
      <c r="T34"/>
      <c r="U34"/>
    </row>
    <row r="35" spans="1:21" ht="14.25" customHeight="1" x14ac:dyDescent="0.25">
      <c r="A35" s="40" t="s">
        <v>7</v>
      </c>
      <c r="B35" s="45" t="s">
        <v>46</v>
      </c>
      <c r="C35" s="41">
        <v>1</v>
      </c>
      <c r="D35" s="41">
        <v>7</v>
      </c>
      <c r="E35" s="44">
        <v>-71.553539000000001</v>
      </c>
      <c r="F35" s="44">
        <v>-33.023733</v>
      </c>
      <c r="G35" s="50">
        <v>15831.546875</v>
      </c>
      <c r="H35" s="41">
        <v>1</v>
      </c>
      <c r="I35" s="41">
        <v>0</v>
      </c>
      <c r="J35" s="41">
        <v>0</v>
      </c>
      <c r="K35" s="42">
        <v>0</v>
      </c>
      <c r="L35" s="43">
        <v>1</v>
      </c>
      <c r="M35" s="20"/>
      <c r="O35"/>
      <c r="P35"/>
      <c r="Q35"/>
      <c r="R35"/>
      <c r="S35"/>
      <c r="T35"/>
      <c r="U35"/>
    </row>
    <row r="36" spans="1:21" ht="14.25" customHeight="1" x14ac:dyDescent="0.25">
      <c r="A36" s="40" t="s">
        <v>7</v>
      </c>
      <c r="B36" s="45" t="s">
        <v>46</v>
      </c>
      <c r="C36" s="41">
        <v>1</v>
      </c>
      <c r="D36" s="41">
        <v>8</v>
      </c>
      <c r="E36" s="44">
        <v>-71.564079000000007</v>
      </c>
      <c r="F36" s="44">
        <v>-33.030887</v>
      </c>
      <c r="G36" s="50">
        <v>17614.341796875</v>
      </c>
      <c r="H36" s="41">
        <v>1</v>
      </c>
      <c r="I36" s="41">
        <v>0</v>
      </c>
      <c r="J36" s="41">
        <v>0</v>
      </c>
      <c r="K36" s="42">
        <v>0</v>
      </c>
      <c r="L36" s="43">
        <v>1</v>
      </c>
      <c r="M36" s="20"/>
      <c r="O36"/>
      <c r="P36"/>
      <c r="Q36"/>
      <c r="R36"/>
      <c r="S36"/>
      <c r="T36"/>
      <c r="U36"/>
    </row>
    <row r="37" spans="1:21" ht="14.25" customHeight="1" x14ac:dyDescent="0.25">
      <c r="A37" s="40" t="s">
        <v>7</v>
      </c>
      <c r="B37" s="45" t="s">
        <v>46</v>
      </c>
      <c r="C37" s="41">
        <v>1</v>
      </c>
      <c r="D37" s="41">
        <v>9</v>
      </c>
      <c r="E37" s="44">
        <v>-71.570514000000003</v>
      </c>
      <c r="F37" s="44">
        <v>-33.034745999999998</v>
      </c>
      <c r="G37" s="50">
        <v>18449.015625</v>
      </c>
      <c r="H37" s="41">
        <v>1</v>
      </c>
      <c r="I37" s="41">
        <v>0</v>
      </c>
      <c r="J37" s="41">
        <v>0</v>
      </c>
      <c r="K37" s="42">
        <v>0</v>
      </c>
      <c r="L37" s="43">
        <v>1</v>
      </c>
      <c r="M37" s="20"/>
      <c r="O37"/>
      <c r="P37"/>
      <c r="Q37"/>
      <c r="R37"/>
      <c r="S37"/>
      <c r="T37"/>
      <c r="U37"/>
    </row>
    <row r="38" spans="1:21" ht="14.25" customHeight="1" x14ac:dyDescent="0.25">
      <c r="A38" s="40" t="s">
        <v>7</v>
      </c>
      <c r="B38" s="45" t="s">
        <v>46</v>
      </c>
      <c r="C38" s="41">
        <v>1</v>
      </c>
      <c r="D38" s="41">
        <v>10</v>
      </c>
      <c r="E38" s="44">
        <v>-71.563569000000001</v>
      </c>
      <c r="F38" s="44">
        <v>-33.047817000000002</v>
      </c>
      <c r="G38" s="50">
        <v>20904.509765625</v>
      </c>
      <c r="H38" s="41">
        <v>1</v>
      </c>
      <c r="I38" s="41">
        <v>0</v>
      </c>
      <c r="J38" s="41">
        <v>0</v>
      </c>
      <c r="K38" s="42">
        <v>0</v>
      </c>
      <c r="L38" s="43">
        <v>1</v>
      </c>
      <c r="M38" s="20"/>
      <c r="O38"/>
      <c r="P38"/>
      <c r="Q38"/>
      <c r="R38"/>
      <c r="S38"/>
      <c r="T38"/>
      <c r="U38"/>
    </row>
    <row r="39" spans="1:21" ht="14.25" customHeight="1" x14ac:dyDescent="0.25">
      <c r="A39" s="40" t="s">
        <v>7</v>
      </c>
      <c r="B39" s="45" t="s">
        <v>46</v>
      </c>
      <c r="C39" s="41">
        <v>1</v>
      </c>
      <c r="D39" s="41">
        <v>11</v>
      </c>
      <c r="E39" s="44">
        <v>-71.550432000000001</v>
      </c>
      <c r="F39" s="44">
        <v>-33.116920999999998</v>
      </c>
      <c r="G39" s="50">
        <v>31947.61328125</v>
      </c>
      <c r="H39" s="41">
        <v>1</v>
      </c>
      <c r="I39" s="41">
        <v>0</v>
      </c>
      <c r="J39" s="41">
        <v>0</v>
      </c>
      <c r="K39" s="42">
        <v>0</v>
      </c>
      <c r="L39" s="43">
        <v>1</v>
      </c>
      <c r="M39" s="20"/>
      <c r="O39"/>
      <c r="P39"/>
      <c r="Q39"/>
      <c r="R39"/>
      <c r="S39"/>
      <c r="T39"/>
      <c r="U39"/>
    </row>
    <row r="40" spans="1:21" ht="14.25" customHeight="1" x14ac:dyDescent="0.25">
      <c r="A40" s="40" t="s">
        <v>7</v>
      </c>
      <c r="B40" s="45" t="s">
        <v>46</v>
      </c>
      <c r="C40" s="41">
        <v>1</v>
      </c>
      <c r="D40" s="41">
        <v>12</v>
      </c>
      <c r="E40" s="44">
        <v>-71.566010000000006</v>
      </c>
      <c r="F40" s="44">
        <v>-33.112481000000002</v>
      </c>
      <c r="G40" s="50">
        <v>34010.9921875</v>
      </c>
      <c r="H40" s="41">
        <v>1</v>
      </c>
      <c r="I40" s="41">
        <v>0</v>
      </c>
      <c r="J40" s="41">
        <v>0</v>
      </c>
      <c r="K40" s="42">
        <v>0</v>
      </c>
      <c r="L40" s="43">
        <v>1</v>
      </c>
      <c r="M40" s="20"/>
      <c r="O40"/>
      <c r="P40"/>
      <c r="Q40"/>
      <c r="R40"/>
      <c r="S40"/>
      <c r="T40"/>
      <c r="U40"/>
    </row>
    <row r="41" spans="1:21" ht="14.25" customHeight="1" x14ac:dyDescent="0.25">
      <c r="A41" s="40" t="s">
        <v>7</v>
      </c>
      <c r="B41" s="45" t="s">
        <v>46</v>
      </c>
      <c r="C41" s="41">
        <v>1</v>
      </c>
      <c r="D41" s="41">
        <v>13</v>
      </c>
      <c r="E41" s="44">
        <v>-71.574506999999997</v>
      </c>
      <c r="F41" s="44">
        <v>-33.111823000000001</v>
      </c>
      <c r="G41" s="50">
        <v>34807.43359375</v>
      </c>
      <c r="H41" s="41">
        <v>1</v>
      </c>
      <c r="I41" s="41">
        <v>0</v>
      </c>
      <c r="J41" s="41">
        <v>0</v>
      </c>
      <c r="K41" s="42">
        <v>0</v>
      </c>
      <c r="L41" s="43">
        <v>1</v>
      </c>
      <c r="M41" s="20"/>
      <c r="O41"/>
      <c r="P41"/>
      <c r="Q41"/>
      <c r="R41"/>
      <c r="S41"/>
      <c r="T41"/>
      <c r="U41"/>
    </row>
    <row r="42" spans="1:21" ht="14.25" customHeight="1" x14ac:dyDescent="0.25">
      <c r="A42" s="40" t="s">
        <v>7</v>
      </c>
      <c r="B42" s="45" t="s">
        <v>46</v>
      </c>
      <c r="C42" s="41">
        <v>1</v>
      </c>
      <c r="D42" s="41">
        <v>14</v>
      </c>
      <c r="E42" s="44">
        <v>-71.570353999999995</v>
      </c>
      <c r="F42" s="44">
        <v>-33.126686999999997</v>
      </c>
      <c r="G42" s="50">
        <v>36973.82421875</v>
      </c>
      <c r="H42" s="41">
        <v>1</v>
      </c>
      <c r="I42" s="41">
        <v>0</v>
      </c>
      <c r="J42" s="41">
        <v>0</v>
      </c>
      <c r="K42" s="42">
        <v>0</v>
      </c>
      <c r="L42" s="43">
        <v>1</v>
      </c>
      <c r="M42" s="20"/>
      <c r="O42"/>
      <c r="P42"/>
      <c r="Q42"/>
      <c r="R42"/>
      <c r="S42"/>
      <c r="T42"/>
      <c r="U42"/>
    </row>
    <row r="43" spans="1:21" ht="14.25" customHeight="1" x14ac:dyDescent="0.25">
      <c r="A43" s="40" t="s">
        <v>7</v>
      </c>
      <c r="B43" s="45" t="s">
        <v>46</v>
      </c>
      <c r="C43" s="41">
        <v>1</v>
      </c>
      <c r="D43" s="41">
        <v>15</v>
      </c>
      <c r="E43" s="44">
        <v>-71.565630999999996</v>
      </c>
      <c r="F43" s="44">
        <v>-33.131281000000001</v>
      </c>
      <c r="G43" s="50">
        <v>37650.08203125</v>
      </c>
      <c r="H43" s="41">
        <v>1</v>
      </c>
      <c r="I43" s="41">
        <v>0</v>
      </c>
      <c r="J43" s="41">
        <v>0</v>
      </c>
      <c r="K43" s="42">
        <v>0</v>
      </c>
      <c r="L43" s="43">
        <v>1</v>
      </c>
      <c r="M43" s="20"/>
      <c r="O43"/>
      <c r="P43"/>
      <c r="Q43"/>
      <c r="R43"/>
      <c r="S43"/>
      <c r="T43"/>
      <c r="U43"/>
    </row>
    <row r="44" spans="1:21" ht="14.25" customHeight="1" x14ac:dyDescent="0.25">
      <c r="A44" s="40" t="s">
        <v>7</v>
      </c>
      <c r="B44" s="45" t="s">
        <v>46</v>
      </c>
      <c r="C44" s="41">
        <v>1</v>
      </c>
      <c r="D44" s="41">
        <v>16</v>
      </c>
      <c r="E44" s="44">
        <v>-71.563933000000006</v>
      </c>
      <c r="F44" s="44">
        <v>-33.139485000000001</v>
      </c>
      <c r="G44" s="50">
        <v>38608.5546875</v>
      </c>
      <c r="H44" s="41">
        <v>1</v>
      </c>
      <c r="I44" s="41">
        <v>1</v>
      </c>
      <c r="J44" s="41">
        <v>0</v>
      </c>
      <c r="K44" s="42">
        <v>0.05</v>
      </c>
      <c r="L44" s="43">
        <v>1</v>
      </c>
      <c r="M44" s="20"/>
      <c r="O44"/>
      <c r="P44"/>
      <c r="Q44"/>
      <c r="R44"/>
      <c r="S44"/>
      <c r="T44"/>
      <c r="U44"/>
    </row>
    <row r="45" spans="1:21" ht="14.25" customHeight="1" x14ac:dyDescent="0.25">
      <c r="A45" s="40" t="s">
        <v>7</v>
      </c>
      <c r="B45" s="45" t="s">
        <v>47</v>
      </c>
      <c r="C45" s="41">
        <v>0</v>
      </c>
      <c r="D45" s="41">
        <v>1</v>
      </c>
      <c r="E45" s="44">
        <v>-71.496964000000006</v>
      </c>
      <c r="F45" s="44">
        <v>-33.031692</v>
      </c>
      <c r="G45" s="50">
        <v>280.49249267578125</v>
      </c>
      <c r="H45" s="41">
        <v>1</v>
      </c>
      <c r="I45" s="41">
        <v>1</v>
      </c>
      <c r="J45" s="41">
        <v>1</v>
      </c>
      <c r="K45" s="42">
        <v>0.9</v>
      </c>
      <c r="L45" s="43">
        <v>1</v>
      </c>
      <c r="M45" s="20"/>
      <c r="O45"/>
      <c r="P45"/>
      <c r="Q45"/>
      <c r="R45"/>
      <c r="S45"/>
      <c r="T45"/>
      <c r="U45"/>
    </row>
    <row r="46" spans="1:21" ht="14.25" customHeight="1" x14ac:dyDescent="0.25">
      <c r="A46" s="40" t="s">
        <v>7</v>
      </c>
      <c r="B46" s="45" t="s">
        <v>47</v>
      </c>
      <c r="C46" s="41">
        <v>0</v>
      </c>
      <c r="D46" s="41">
        <v>2</v>
      </c>
      <c r="E46" s="44">
        <v>-71.494687999999996</v>
      </c>
      <c r="F46" s="44">
        <v>-33.028087999999997</v>
      </c>
      <c r="G46" s="50">
        <v>813.6529541015625</v>
      </c>
      <c r="H46" s="41">
        <v>1</v>
      </c>
      <c r="I46" s="41">
        <v>1</v>
      </c>
      <c r="J46" s="41">
        <v>0</v>
      </c>
      <c r="K46" s="42">
        <v>0.05</v>
      </c>
      <c r="L46" s="43">
        <v>1</v>
      </c>
      <c r="M46" s="20"/>
      <c r="O46"/>
      <c r="P46"/>
      <c r="Q46"/>
      <c r="R46"/>
      <c r="S46"/>
      <c r="T46"/>
      <c r="U46"/>
    </row>
    <row r="47" spans="1:21" ht="14.25" customHeight="1" x14ac:dyDescent="0.25">
      <c r="A47" s="40" t="s">
        <v>7</v>
      </c>
      <c r="B47" s="45" t="s">
        <v>47</v>
      </c>
      <c r="C47" s="41">
        <v>0</v>
      </c>
      <c r="D47" s="41">
        <v>3</v>
      </c>
      <c r="E47" s="44">
        <v>-71.493297999999996</v>
      </c>
      <c r="F47" s="44">
        <v>-33.021338</v>
      </c>
      <c r="G47" s="50">
        <v>2117.706298828125</v>
      </c>
      <c r="H47" s="41">
        <v>1</v>
      </c>
      <c r="I47" s="41">
        <v>0</v>
      </c>
      <c r="J47" s="41">
        <v>0</v>
      </c>
      <c r="K47" s="42">
        <v>0</v>
      </c>
      <c r="L47" s="43">
        <v>1</v>
      </c>
      <c r="M47" s="20"/>
      <c r="O47"/>
      <c r="P47"/>
      <c r="Q47"/>
      <c r="R47"/>
      <c r="S47"/>
      <c r="T47"/>
      <c r="U47"/>
    </row>
    <row r="48" spans="1:21" ht="14.25" customHeight="1" x14ac:dyDescent="0.25">
      <c r="A48" s="40" t="s">
        <v>7</v>
      </c>
      <c r="B48" s="45" t="s">
        <v>47</v>
      </c>
      <c r="C48" s="41">
        <v>0</v>
      </c>
      <c r="D48" s="41">
        <v>4</v>
      </c>
      <c r="E48" s="44">
        <v>-71.495990000000006</v>
      </c>
      <c r="F48" s="44">
        <v>-33.018906999999999</v>
      </c>
      <c r="G48" s="50">
        <v>2588.98681640625</v>
      </c>
      <c r="H48" s="41">
        <v>1</v>
      </c>
      <c r="I48" s="41">
        <v>0</v>
      </c>
      <c r="J48" s="41">
        <v>0</v>
      </c>
      <c r="K48" s="42">
        <v>0</v>
      </c>
      <c r="L48" s="43">
        <v>1</v>
      </c>
      <c r="M48" s="20"/>
      <c r="O48"/>
      <c r="P48"/>
      <c r="Q48"/>
      <c r="R48"/>
      <c r="S48"/>
      <c r="T48"/>
      <c r="U48"/>
    </row>
    <row r="49" spans="1:21" ht="14.25" customHeight="1" x14ac:dyDescent="0.25">
      <c r="A49" s="40" t="s">
        <v>7</v>
      </c>
      <c r="B49" s="45" t="s">
        <v>47</v>
      </c>
      <c r="C49" s="41">
        <v>0</v>
      </c>
      <c r="D49" s="41">
        <v>5</v>
      </c>
      <c r="E49" s="44">
        <v>-71.502538000000001</v>
      </c>
      <c r="F49" s="44">
        <v>-33.014263999999997</v>
      </c>
      <c r="G49" s="50">
        <v>4470.16748046875</v>
      </c>
      <c r="H49" s="41">
        <v>1</v>
      </c>
      <c r="I49" s="41">
        <v>0</v>
      </c>
      <c r="J49" s="41">
        <v>0</v>
      </c>
      <c r="K49" s="42">
        <v>0</v>
      </c>
      <c r="L49" s="43">
        <v>1</v>
      </c>
      <c r="M49" s="20"/>
      <c r="O49"/>
      <c r="P49"/>
      <c r="Q49"/>
      <c r="R49"/>
      <c r="S49"/>
      <c r="T49"/>
      <c r="U49"/>
    </row>
    <row r="50" spans="1:21" ht="14.25" customHeight="1" x14ac:dyDescent="0.25">
      <c r="A50" s="40" t="s">
        <v>7</v>
      </c>
      <c r="B50" s="45" t="s">
        <v>47</v>
      </c>
      <c r="C50" s="41">
        <v>0</v>
      </c>
      <c r="D50" s="41">
        <v>6</v>
      </c>
      <c r="E50" s="44">
        <v>-71.506476000000006</v>
      </c>
      <c r="F50" s="44">
        <v>-33.010162000000001</v>
      </c>
      <c r="G50" s="50">
        <v>5342.92724609375</v>
      </c>
      <c r="H50" s="41">
        <v>1</v>
      </c>
      <c r="I50" s="41">
        <v>0</v>
      </c>
      <c r="J50" s="41">
        <v>0</v>
      </c>
      <c r="K50" s="42">
        <v>0</v>
      </c>
      <c r="L50" s="43">
        <v>1</v>
      </c>
      <c r="M50" s="20"/>
      <c r="O50"/>
      <c r="P50"/>
      <c r="Q50"/>
      <c r="R50"/>
      <c r="S50"/>
      <c r="T50"/>
      <c r="U50"/>
    </row>
    <row r="51" spans="1:21" ht="14.25" customHeight="1" x14ac:dyDescent="0.25">
      <c r="A51" s="40" t="s">
        <v>7</v>
      </c>
      <c r="B51" s="45" t="s">
        <v>47</v>
      </c>
      <c r="C51" s="41">
        <v>0</v>
      </c>
      <c r="D51" s="41">
        <v>7</v>
      </c>
      <c r="E51" s="44">
        <v>-71.509383999999997</v>
      </c>
      <c r="F51" s="44">
        <v>-33.010477000000002</v>
      </c>
      <c r="G51" s="50">
        <v>5719.78759765625</v>
      </c>
      <c r="H51" s="41">
        <v>1</v>
      </c>
      <c r="I51" s="41">
        <v>0</v>
      </c>
      <c r="J51" s="41">
        <v>0</v>
      </c>
      <c r="K51" s="42">
        <v>0</v>
      </c>
      <c r="L51" s="43">
        <v>1</v>
      </c>
      <c r="M51" s="20"/>
      <c r="O51"/>
      <c r="P51"/>
      <c r="Q51"/>
      <c r="R51"/>
      <c r="S51"/>
      <c r="T51"/>
      <c r="U51"/>
    </row>
    <row r="52" spans="1:21" ht="14.25" customHeight="1" x14ac:dyDescent="0.25">
      <c r="A52" s="40" t="s">
        <v>7</v>
      </c>
      <c r="B52" s="45" t="s">
        <v>47</v>
      </c>
      <c r="C52" s="41">
        <v>0</v>
      </c>
      <c r="D52" s="41">
        <v>8</v>
      </c>
      <c r="E52" s="44">
        <v>-71.513722999999999</v>
      </c>
      <c r="F52" s="44">
        <v>-33.007064</v>
      </c>
      <c r="G52" s="50">
        <v>6393.158203125</v>
      </c>
      <c r="H52" s="41">
        <v>1</v>
      </c>
      <c r="I52" s="41">
        <v>0</v>
      </c>
      <c r="J52" s="41">
        <v>0</v>
      </c>
      <c r="K52" s="42">
        <v>0</v>
      </c>
      <c r="L52" s="43">
        <v>1</v>
      </c>
      <c r="M52" s="20"/>
      <c r="O52"/>
      <c r="P52"/>
      <c r="Q52"/>
      <c r="R52"/>
      <c r="S52"/>
      <c r="T52"/>
      <c r="U52"/>
    </row>
    <row r="53" spans="1:21" ht="14.25" customHeight="1" x14ac:dyDescent="0.25">
      <c r="A53" s="40" t="s">
        <v>7</v>
      </c>
      <c r="B53" s="45" t="s">
        <v>47</v>
      </c>
      <c r="C53" s="41">
        <v>0</v>
      </c>
      <c r="D53" s="41">
        <v>9</v>
      </c>
      <c r="E53" s="44">
        <v>-71.512781000000004</v>
      </c>
      <c r="F53" s="44">
        <v>-32.998899000000002</v>
      </c>
      <c r="G53" s="50">
        <v>7664.384765625</v>
      </c>
      <c r="H53" s="41">
        <v>1</v>
      </c>
      <c r="I53" s="41">
        <v>0</v>
      </c>
      <c r="J53" s="41">
        <v>0</v>
      </c>
      <c r="K53" s="42">
        <v>0</v>
      </c>
      <c r="L53" s="43">
        <v>1</v>
      </c>
      <c r="M53" s="20"/>
      <c r="O53"/>
      <c r="P53"/>
      <c r="Q53"/>
      <c r="R53"/>
      <c r="S53"/>
      <c r="T53"/>
      <c r="U53"/>
    </row>
    <row r="54" spans="1:21" ht="14.25" customHeight="1" x14ac:dyDescent="0.25">
      <c r="A54" s="40" t="s">
        <v>7</v>
      </c>
      <c r="B54" s="45" t="s">
        <v>47</v>
      </c>
      <c r="C54" s="41">
        <v>0</v>
      </c>
      <c r="D54" s="41">
        <v>10</v>
      </c>
      <c r="E54" s="44">
        <v>-71.535635999999997</v>
      </c>
      <c r="F54" s="44">
        <v>-33.007219999999997</v>
      </c>
      <c r="G54" s="50">
        <v>10622.5859375</v>
      </c>
      <c r="H54" s="41">
        <v>1</v>
      </c>
      <c r="I54" s="41">
        <v>0</v>
      </c>
      <c r="J54" s="41">
        <v>0</v>
      </c>
      <c r="K54" s="42">
        <v>0</v>
      </c>
      <c r="L54" s="43">
        <v>1</v>
      </c>
      <c r="M54" s="20"/>
      <c r="O54"/>
      <c r="P54"/>
      <c r="Q54"/>
      <c r="R54"/>
      <c r="S54"/>
      <c r="T54"/>
      <c r="U54"/>
    </row>
    <row r="55" spans="1:21" ht="14.25" customHeight="1" x14ac:dyDescent="0.25">
      <c r="A55" s="40" t="s">
        <v>7</v>
      </c>
      <c r="B55" s="45" t="s">
        <v>47</v>
      </c>
      <c r="C55" s="41">
        <v>0</v>
      </c>
      <c r="D55" s="41">
        <v>11</v>
      </c>
      <c r="E55" s="44">
        <v>-71.543188000000001</v>
      </c>
      <c r="F55" s="44">
        <v>-33.013089000000001</v>
      </c>
      <c r="G55" s="50">
        <v>12032.5791015625</v>
      </c>
      <c r="H55" s="41">
        <v>1</v>
      </c>
      <c r="I55" s="41">
        <v>0</v>
      </c>
      <c r="J55" s="41">
        <v>0</v>
      </c>
      <c r="K55" s="42">
        <v>0</v>
      </c>
      <c r="L55" s="43">
        <v>1</v>
      </c>
      <c r="M55" s="20"/>
      <c r="O55"/>
      <c r="P55"/>
      <c r="Q55"/>
      <c r="R55"/>
      <c r="S55"/>
      <c r="T55"/>
      <c r="U55"/>
    </row>
    <row r="56" spans="1:21" ht="14.25" customHeight="1" x14ac:dyDescent="0.25">
      <c r="A56" s="40" t="s">
        <v>7</v>
      </c>
      <c r="B56" s="45" t="s">
        <v>47</v>
      </c>
      <c r="C56" s="41">
        <v>0</v>
      </c>
      <c r="D56" s="41">
        <v>12</v>
      </c>
      <c r="E56" s="44">
        <v>-71.546654000000004</v>
      </c>
      <c r="F56" s="44">
        <v>-33.018614999999997</v>
      </c>
      <c r="G56" s="50">
        <v>12740.0126953125</v>
      </c>
      <c r="H56" s="41">
        <v>1</v>
      </c>
      <c r="I56" s="41">
        <v>0</v>
      </c>
      <c r="J56" s="41">
        <v>0</v>
      </c>
      <c r="K56" s="42">
        <v>0</v>
      </c>
      <c r="L56" s="43">
        <v>1</v>
      </c>
      <c r="M56" s="20"/>
      <c r="O56"/>
      <c r="P56"/>
      <c r="Q56"/>
      <c r="R56"/>
      <c r="S56"/>
      <c r="T56"/>
      <c r="U56"/>
    </row>
    <row r="57" spans="1:21" ht="14.25" customHeight="1" x14ac:dyDescent="0.25">
      <c r="A57" s="40" t="s">
        <v>7</v>
      </c>
      <c r="B57" s="45" t="s">
        <v>47</v>
      </c>
      <c r="C57" s="41">
        <v>0</v>
      </c>
      <c r="D57" s="41">
        <v>13</v>
      </c>
      <c r="E57" s="44">
        <v>-71.548961000000006</v>
      </c>
      <c r="F57" s="44">
        <v>-33.024213000000003</v>
      </c>
      <c r="G57" s="50">
        <v>13472.607421875</v>
      </c>
      <c r="H57" s="41">
        <v>1</v>
      </c>
      <c r="I57" s="41">
        <v>0</v>
      </c>
      <c r="J57" s="41">
        <v>0</v>
      </c>
      <c r="K57" s="42">
        <v>0</v>
      </c>
      <c r="L57" s="43">
        <v>1</v>
      </c>
      <c r="M57" s="20"/>
      <c r="O57"/>
      <c r="P57"/>
      <c r="Q57"/>
      <c r="R57"/>
      <c r="S57"/>
      <c r="T57"/>
      <c r="U57"/>
    </row>
    <row r="58" spans="1:21" ht="14.25" customHeight="1" x14ac:dyDescent="0.25">
      <c r="A58" s="40" t="s">
        <v>7</v>
      </c>
      <c r="B58" s="45" t="s">
        <v>47</v>
      </c>
      <c r="C58" s="41">
        <v>0</v>
      </c>
      <c r="D58" s="41">
        <v>14</v>
      </c>
      <c r="E58" s="44">
        <v>-71.553539000000001</v>
      </c>
      <c r="F58" s="44">
        <v>-33.023733</v>
      </c>
      <c r="G58" s="50">
        <v>13927.0341796875</v>
      </c>
      <c r="H58" s="41">
        <v>1</v>
      </c>
      <c r="I58" s="41">
        <v>0</v>
      </c>
      <c r="J58" s="41">
        <v>0</v>
      </c>
      <c r="K58" s="42">
        <v>0</v>
      </c>
      <c r="L58" s="43">
        <v>1</v>
      </c>
      <c r="M58" s="20"/>
      <c r="O58"/>
      <c r="P58"/>
      <c r="Q58"/>
      <c r="R58"/>
      <c r="S58"/>
      <c r="T58"/>
      <c r="U58"/>
    </row>
    <row r="59" spans="1:21" ht="14.25" customHeight="1" x14ac:dyDescent="0.25">
      <c r="A59" s="40" t="s">
        <v>7</v>
      </c>
      <c r="B59" s="45" t="s">
        <v>47</v>
      </c>
      <c r="C59" s="41">
        <v>0</v>
      </c>
      <c r="D59" s="41">
        <v>15</v>
      </c>
      <c r="E59" s="44">
        <v>-71.564079000000007</v>
      </c>
      <c r="F59" s="44">
        <v>-33.030887</v>
      </c>
      <c r="G59" s="50">
        <v>15709.830078125</v>
      </c>
      <c r="H59" s="41">
        <v>1</v>
      </c>
      <c r="I59" s="41">
        <v>0</v>
      </c>
      <c r="J59" s="41">
        <v>0</v>
      </c>
      <c r="K59" s="42">
        <v>0</v>
      </c>
      <c r="L59" s="43">
        <v>1</v>
      </c>
      <c r="M59" s="20"/>
      <c r="O59"/>
      <c r="P59"/>
      <c r="Q59"/>
      <c r="R59"/>
      <c r="S59"/>
      <c r="T59"/>
      <c r="U59"/>
    </row>
    <row r="60" spans="1:21" ht="14.25" customHeight="1" x14ac:dyDescent="0.25">
      <c r="A60" s="40" t="s">
        <v>7</v>
      </c>
      <c r="B60" s="45" t="s">
        <v>47</v>
      </c>
      <c r="C60" s="41">
        <v>0</v>
      </c>
      <c r="D60" s="41">
        <v>16</v>
      </c>
      <c r="E60" s="44">
        <v>-71.570514000000003</v>
      </c>
      <c r="F60" s="44">
        <v>-33.034745999999998</v>
      </c>
      <c r="G60" s="50">
        <v>16544.501953125</v>
      </c>
      <c r="H60" s="41">
        <v>1</v>
      </c>
      <c r="I60" s="41">
        <v>0</v>
      </c>
      <c r="J60" s="41">
        <v>0</v>
      </c>
      <c r="K60" s="42">
        <v>0</v>
      </c>
      <c r="L60" s="43">
        <v>1</v>
      </c>
      <c r="M60" s="20"/>
      <c r="O60"/>
      <c r="P60"/>
      <c r="Q60"/>
      <c r="R60"/>
      <c r="S60"/>
      <c r="T60"/>
      <c r="U60"/>
    </row>
    <row r="61" spans="1:21" ht="14.25" customHeight="1" x14ac:dyDescent="0.25">
      <c r="A61" s="40" t="s">
        <v>7</v>
      </c>
      <c r="B61" s="45" t="s">
        <v>47</v>
      </c>
      <c r="C61" s="41">
        <v>0</v>
      </c>
      <c r="D61" s="41">
        <v>17</v>
      </c>
      <c r="E61" s="44">
        <v>-71.563569000000001</v>
      </c>
      <c r="F61" s="44">
        <v>-33.047817000000002</v>
      </c>
      <c r="G61" s="50">
        <v>18999.99609375</v>
      </c>
      <c r="H61" s="41">
        <v>1</v>
      </c>
      <c r="I61" s="41">
        <v>0</v>
      </c>
      <c r="J61" s="41">
        <v>0</v>
      </c>
      <c r="K61" s="42">
        <v>0</v>
      </c>
      <c r="L61" s="43">
        <v>1</v>
      </c>
      <c r="M61" s="20"/>
      <c r="O61"/>
      <c r="P61"/>
      <c r="Q61"/>
      <c r="R61"/>
      <c r="S61"/>
      <c r="T61"/>
      <c r="U61"/>
    </row>
    <row r="62" spans="1:21" ht="14.25" customHeight="1" x14ac:dyDescent="0.25">
      <c r="A62" s="40" t="s">
        <v>7</v>
      </c>
      <c r="B62" s="45" t="s">
        <v>47</v>
      </c>
      <c r="C62" s="41">
        <v>0</v>
      </c>
      <c r="D62" s="41">
        <v>18</v>
      </c>
      <c r="E62" s="44">
        <v>-71.570426999999995</v>
      </c>
      <c r="F62" s="44">
        <v>-33.055107</v>
      </c>
      <c r="G62" s="50">
        <v>21658.041015625</v>
      </c>
      <c r="H62" s="41">
        <v>1</v>
      </c>
      <c r="I62" s="41">
        <v>1</v>
      </c>
      <c r="J62" s="41">
        <v>0</v>
      </c>
      <c r="K62" s="42">
        <v>0.05</v>
      </c>
      <c r="L62" s="43">
        <v>1</v>
      </c>
      <c r="M62" s="20"/>
      <c r="O62"/>
      <c r="P62"/>
      <c r="Q62"/>
      <c r="R62"/>
      <c r="S62"/>
      <c r="T62"/>
      <c r="U62"/>
    </row>
    <row r="63" spans="1:21" ht="14.25" customHeight="1" x14ac:dyDescent="0.25">
      <c r="A63" s="40" t="s">
        <v>7</v>
      </c>
      <c r="B63" s="45" t="s">
        <v>47</v>
      </c>
      <c r="C63" s="41">
        <v>1</v>
      </c>
      <c r="D63" s="41">
        <v>1</v>
      </c>
      <c r="E63" s="44">
        <v>-71.571691000000001</v>
      </c>
      <c r="F63" s="44">
        <v>-33.054614000000001</v>
      </c>
      <c r="G63" s="50">
        <v>197.44645690917969</v>
      </c>
      <c r="H63" s="41">
        <v>1</v>
      </c>
      <c r="I63" s="41">
        <v>1</v>
      </c>
      <c r="J63" s="41">
        <v>0</v>
      </c>
      <c r="K63" s="42">
        <v>0.9</v>
      </c>
      <c r="L63" s="43">
        <v>1</v>
      </c>
      <c r="M63" s="20"/>
      <c r="O63"/>
      <c r="P63"/>
      <c r="Q63"/>
      <c r="R63"/>
      <c r="S63"/>
      <c r="T63"/>
      <c r="U63"/>
    </row>
    <row r="64" spans="1:21" ht="14.25" customHeight="1" x14ac:dyDescent="0.25">
      <c r="A64" s="40" t="s">
        <v>7</v>
      </c>
      <c r="B64" s="45" t="s">
        <v>47</v>
      </c>
      <c r="C64" s="41">
        <v>1</v>
      </c>
      <c r="D64" s="41">
        <v>2</v>
      </c>
      <c r="E64" s="44">
        <v>-71.563541999999998</v>
      </c>
      <c r="F64" s="44">
        <v>-33.047828000000003</v>
      </c>
      <c r="G64" s="50">
        <v>2983.455078125</v>
      </c>
      <c r="H64" s="41">
        <v>1</v>
      </c>
      <c r="I64" s="41">
        <v>1</v>
      </c>
      <c r="J64" s="41">
        <v>0</v>
      </c>
      <c r="K64" s="42">
        <v>0.05</v>
      </c>
      <c r="L64" s="43">
        <v>1</v>
      </c>
      <c r="M64" s="20"/>
      <c r="O64"/>
      <c r="P64"/>
      <c r="Q64"/>
      <c r="R64"/>
      <c r="S64"/>
      <c r="T64"/>
      <c r="U64"/>
    </row>
    <row r="65" spans="1:21" ht="14.25" customHeight="1" x14ac:dyDescent="0.25">
      <c r="A65" s="40" t="s">
        <v>7</v>
      </c>
      <c r="B65" s="45" t="s">
        <v>47</v>
      </c>
      <c r="C65" s="41">
        <v>1</v>
      </c>
      <c r="D65" s="41">
        <v>3</v>
      </c>
      <c r="E65" s="44">
        <v>-71.570415999999994</v>
      </c>
      <c r="F65" s="44">
        <v>-33.034801000000002</v>
      </c>
      <c r="G65" s="50">
        <v>5430.75</v>
      </c>
      <c r="H65" s="41">
        <v>1</v>
      </c>
      <c r="I65" s="41">
        <v>0</v>
      </c>
      <c r="J65" s="41">
        <v>0</v>
      </c>
      <c r="K65" s="42">
        <v>0</v>
      </c>
      <c r="L65" s="43">
        <v>1</v>
      </c>
      <c r="M65" s="20"/>
      <c r="O65"/>
      <c r="P65"/>
      <c r="Q65"/>
      <c r="R65"/>
      <c r="S65"/>
      <c r="T65"/>
      <c r="U65"/>
    </row>
    <row r="66" spans="1:21" ht="14.25" customHeight="1" x14ac:dyDescent="0.25">
      <c r="A66" s="40" t="s">
        <v>7</v>
      </c>
      <c r="B66" s="45" t="s">
        <v>47</v>
      </c>
      <c r="C66" s="41">
        <v>1</v>
      </c>
      <c r="D66" s="41">
        <v>4</v>
      </c>
      <c r="E66" s="44">
        <v>-71.564100999999994</v>
      </c>
      <c r="F66" s="44">
        <v>-33.030940999999999</v>
      </c>
      <c r="G66" s="50">
        <v>6270.091796875</v>
      </c>
      <c r="H66" s="41">
        <v>1</v>
      </c>
      <c r="I66" s="41">
        <v>0</v>
      </c>
      <c r="J66" s="41">
        <v>0</v>
      </c>
      <c r="K66" s="42">
        <v>0</v>
      </c>
      <c r="L66" s="43">
        <v>1</v>
      </c>
      <c r="M66" s="20"/>
      <c r="O66"/>
      <c r="P66"/>
      <c r="Q66"/>
      <c r="R66"/>
      <c r="S66"/>
      <c r="T66"/>
      <c r="U66"/>
    </row>
    <row r="67" spans="1:21" ht="14.25" customHeight="1" x14ac:dyDescent="0.25">
      <c r="A67" s="40" t="s">
        <v>7</v>
      </c>
      <c r="B67" s="45" t="s">
        <v>47</v>
      </c>
      <c r="C67" s="41">
        <v>1</v>
      </c>
      <c r="D67" s="41">
        <v>5</v>
      </c>
      <c r="E67" s="44">
        <v>-71.557794000000001</v>
      </c>
      <c r="F67" s="44">
        <v>-33.025606000000003</v>
      </c>
      <c r="G67" s="50">
        <v>7436.72119140625</v>
      </c>
      <c r="H67" s="41">
        <v>1</v>
      </c>
      <c r="I67" s="41">
        <v>0</v>
      </c>
      <c r="J67" s="41">
        <v>0</v>
      </c>
      <c r="K67" s="42">
        <v>0</v>
      </c>
      <c r="L67" s="43">
        <v>1</v>
      </c>
      <c r="M67" s="20"/>
      <c r="O67"/>
      <c r="P67"/>
      <c r="Q67"/>
      <c r="R67"/>
      <c r="S67"/>
      <c r="T67"/>
      <c r="U67"/>
    </row>
    <row r="68" spans="1:21" ht="14.25" customHeight="1" x14ac:dyDescent="0.25">
      <c r="A68" s="40" t="s">
        <v>7</v>
      </c>
      <c r="B68" s="45" t="s">
        <v>47</v>
      </c>
      <c r="C68" s="41">
        <v>1</v>
      </c>
      <c r="D68" s="41">
        <v>6</v>
      </c>
      <c r="E68" s="44">
        <v>-71.548893000000007</v>
      </c>
      <c r="F68" s="44">
        <v>-33.024388000000002</v>
      </c>
      <c r="G68" s="50">
        <v>8519.7958984375</v>
      </c>
      <c r="H68" s="41">
        <v>1</v>
      </c>
      <c r="I68" s="41">
        <v>0</v>
      </c>
      <c r="J68" s="41">
        <v>0</v>
      </c>
      <c r="K68" s="42">
        <v>0</v>
      </c>
      <c r="L68" s="43">
        <v>1</v>
      </c>
      <c r="M68" s="20"/>
      <c r="O68"/>
      <c r="P68"/>
      <c r="Q68"/>
      <c r="R68"/>
      <c r="S68"/>
      <c r="T68"/>
      <c r="U68"/>
    </row>
    <row r="69" spans="1:21" ht="14.25" customHeight="1" x14ac:dyDescent="0.25">
      <c r="A69" s="40" t="s">
        <v>7</v>
      </c>
      <c r="B69" s="45" t="s">
        <v>47</v>
      </c>
      <c r="C69" s="41">
        <v>1</v>
      </c>
      <c r="D69" s="41">
        <v>7</v>
      </c>
      <c r="E69" s="44">
        <v>-71.544803000000002</v>
      </c>
      <c r="F69" s="44">
        <v>-33.021915</v>
      </c>
      <c r="G69" s="50">
        <v>9168.1455078125</v>
      </c>
      <c r="H69" s="41">
        <v>1</v>
      </c>
      <c r="I69" s="41">
        <v>0</v>
      </c>
      <c r="J69" s="41">
        <v>0</v>
      </c>
      <c r="K69" s="42">
        <v>0</v>
      </c>
      <c r="L69" s="43">
        <v>1</v>
      </c>
      <c r="M69" s="20"/>
      <c r="O69"/>
      <c r="P69"/>
      <c r="Q69"/>
      <c r="R69"/>
      <c r="S69"/>
      <c r="T69"/>
      <c r="U69"/>
    </row>
    <row r="70" spans="1:21" ht="14.25" customHeight="1" x14ac:dyDescent="0.25">
      <c r="A70" s="40" t="s">
        <v>7</v>
      </c>
      <c r="B70" s="45" t="s">
        <v>47</v>
      </c>
      <c r="C70" s="41">
        <v>1</v>
      </c>
      <c r="D70" s="41">
        <v>8</v>
      </c>
      <c r="E70" s="44">
        <v>-71.546273999999997</v>
      </c>
      <c r="F70" s="44">
        <v>-33.008243999999998</v>
      </c>
      <c r="G70" s="50">
        <v>11054.8046875</v>
      </c>
      <c r="H70" s="41">
        <v>1</v>
      </c>
      <c r="I70" s="41">
        <v>0</v>
      </c>
      <c r="J70" s="41">
        <v>0</v>
      </c>
      <c r="K70" s="42">
        <v>0</v>
      </c>
      <c r="L70" s="43">
        <v>1</v>
      </c>
      <c r="M70" s="20"/>
      <c r="O70"/>
      <c r="P70"/>
      <c r="Q70"/>
      <c r="R70"/>
      <c r="S70"/>
      <c r="T70"/>
      <c r="U70"/>
    </row>
    <row r="71" spans="1:21" ht="14.25" customHeight="1" x14ac:dyDescent="0.25">
      <c r="A71" s="40" t="s">
        <v>7</v>
      </c>
      <c r="B71" s="45" t="s">
        <v>47</v>
      </c>
      <c r="C71" s="41">
        <v>1</v>
      </c>
      <c r="D71" s="41">
        <v>9</v>
      </c>
      <c r="E71" s="44">
        <v>-71.540764999999993</v>
      </c>
      <c r="F71" s="44">
        <v>-33.004652</v>
      </c>
      <c r="G71" s="50">
        <v>12001.1044921875</v>
      </c>
      <c r="H71" s="41">
        <v>1</v>
      </c>
      <c r="I71" s="41">
        <v>0</v>
      </c>
      <c r="J71" s="41">
        <v>0</v>
      </c>
      <c r="K71" s="42">
        <v>0</v>
      </c>
      <c r="L71" s="43">
        <v>1</v>
      </c>
      <c r="M71" s="20"/>
      <c r="O71"/>
      <c r="P71"/>
      <c r="Q71"/>
      <c r="R71"/>
      <c r="S71"/>
      <c r="T71"/>
      <c r="U71"/>
    </row>
    <row r="72" spans="1:21" ht="14.25" customHeight="1" x14ac:dyDescent="0.25">
      <c r="A72" s="40" t="s">
        <v>7</v>
      </c>
      <c r="B72" s="45" t="s">
        <v>47</v>
      </c>
      <c r="C72" s="41">
        <v>1</v>
      </c>
      <c r="D72" s="41">
        <v>10</v>
      </c>
      <c r="E72" s="44">
        <v>-71.513732000000005</v>
      </c>
      <c r="F72" s="44">
        <v>-33.007080999999999</v>
      </c>
      <c r="G72" s="50">
        <v>16488.4375</v>
      </c>
      <c r="H72" s="41">
        <v>1</v>
      </c>
      <c r="I72" s="41">
        <v>0</v>
      </c>
      <c r="J72" s="41">
        <v>0</v>
      </c>
      <c r="K72" s="42">
        <v>0</v>
      </c>
      <c r="L72" s="43">
        <v>1</v>
      </c>
      <c r="M72" s="20"/>
      <c r="O72"/>
      <c r="P72"/>
      <c r="Q72"/>
      <c r="R72"/>
      <c r="S72"/>
      <c r="T72"/>
      <c r="U72"/>
    </row>
    <row r="73" spans="1:21" ht="14.25" customHeight="1" x14ac:dyDescent="0.25">
      <c r="A73" s="40" t="s">
        <v>7</v>
      </c>
      <c r="B73" s="45" t="s">
        <v>47</v>
      </c>
      <c r="C73" s="41">
        <v>1</v>
      </c>
      <c r="D73" s="41">
        <v>11</v>
      </c>
      <c r="E73" s="44">
        <v>-71.509414000000007</v>
      </c>
      <c r="F73" s="44">
        <v>-33.010449999999999</v>
      </c>
      <c r="G73" s="50">
        <v>17155.642578125</v>
      </c>
      <c r="H73" s="41">
        <v>1</v>
      </c>
      <c r="I73" s="41">
        <v>0</v>
      </c>
      <c r="J73" s="41">
        <v>0</v>
      </c>
      <c r="K73" s="42">
        <v>0</v>
      </c>
      <c r="L73" s="43">
        <v>1</v>
      </c>
      <c r="M73" s="20"/>
      <c r="O73"/>
      <c r="P73"/>
      <c r="Q73"/>
      <c r="R73"/>
      <c r="S73"/>
      <c r="T73"/>
      <c r="U73"/>
    </row>
    <row r="74" spans="1:21" ht="14.25" customHeight="1" x14ac:dyDescent="0.25">
      <c r="A74" s="40" t="s">
        <v>7</v>
      </c>
      <c r="B74" s="45" t="s">
        <v>47</v>
      </c>
      <c r="C74" s="41">
        <v>1</v>
      </c>
      <c r="D74" s="41">
        <v>12</v>
      </c>
      <c r="E74" s="44">
        <v>-71.506495000000001</v>
      </c>
      <c r="F74" s="44">
        <v>-33.010145000000001</v>
      </c>
      <c r="G74" s="50">
        <v>17534.015625</v>
      </c>
      <c r="H74" s="41">
        <v>1</v>
      </c>
      <c r="I74" s="41">
        <v>0</v>
      </c>
      <c r="J74" s="41">
        <v>0</v>
      </c>
      <c r="K74" s="42">
        <v>0</v>
      </c>
      <c r="L74" s="43">
        <v>1</v>
      </c>
      <c r="M74" s="20"/>
      <c r="O74"/>
      <c r="P74"/>
      <c r="Q74"/>
      <c r="R74"/>
      <c r="S74"/>
      <c r="T74"/>
      <c r="U74"/>
    </row>
    <row r="75" spans="1:21" ht="14.25" customHeight="1" x14ac:dyDescent="0.25">
      <c r="A75" s="40" t="s">
        <v>7</v>
      </c>
      <c r="B75" s="45" t="s">
        <v>47</v>
      </c>
      <c r="C75" s="41">
        <v>1</v>
      </c>
      <c r="D75" s="41">
        <v>13</v>
      </c>
      <c r="E75" s="44">
        <v>-71.502606</v>
      </c>
      <c r="F75" s="44">
        <v>-33.014287000000003</v>
      </c>
      <c r="G75" s="50">
        <v>18402.517578125</v>
      </c>
      <c r="H75" s="41">
        <v>1</v>
      </c>
      <c r="I75" s="41">
        <v>0</v>
      </c>
      <c r="J75" s="41">
        <v>0</v>
      </c>
      <c r="K75" s="42">
        <v>0</v>
      </c>
      <c r="L75" s="43">
        <v>1</v>
      </c>
      <c r="M75" s="20"/>
      <c r="O75"/>
      <c r="P75"/>
      <c r="Q75"/>
      <c r="R75"/>
      <c r="S75"/>
      <c r="T75"/>
      <c r="U75"/>
    </row>
    <row r="76" spans="1:21" ht="14.25" customHeight="1" x14ac:dyDescent="0.25">
      <c r="A76" s="40" t="s">
        <v>7</v>
      </c>
      <c r="B76" s="45" t="s">
        <v>47</v>
      </c>
      <c r="C76" s="41">
        <v>1</v>
      </c>
      <c r="D76" s="41">
        <v>14</v>
      </c>
      <c r="E76" s="44">
        <v>-71.495964000000001</v>
      </c>
      <c r="F76" s="44">
        <v>-33.018974999999998</v>
      </c>
      <c r="G76" s="50">
        <v>20038.98828125</v>
      </c>
      <c r="H76" s="41">
        <v>1</v>
      </c>
      <c r="I76" s="41">
        <v>0</v>
      </c>
      <c r="J76" s="41">
        <v>0</v>
      </c>
      <c r="K76" s="42">
        <v>0</v>
      </c>
      <c r="L76" s="43">
        <v>1</v>
      </c>
      <c r="M76" s="20"/>
      <c r="O76"/>
      <c r="P76"/>
      <c r="Q76"/>
      <c r="R76"/>
      <c r="S76"/>
      <c r="T76"/>
      <c r="U76"/>
    </row>
    <row r="77" spans="1:21" ht="14.25" customHeight="1" x14ac:dyDescent="0.25">
      <c r="A77" s="40" t="s">
        <v>7</v>
      </c>
      <c r="B77" s="45" t="s">
        <v>47</v>
      </c>
      <c r="C77" s="41">
        <v>1</v>
      </c>
      <c r="D77" s="41">
        <v>15</v>
      </c>
      <c r="E77" s="44">
        <v>-71.493261000000004</v>
      </c>
      <c r="F77" s="44">
        <v>-33.021332999999998</v>
      </c>
      <c r="G77" s="50">
        <v>20505.84765625</v>
      </c>
      <c r="H77" s="41">
        <v>1</v>
      </c>
      <c r="I77" s="41">
        <v>0</v>
      </c>
      <c r="J77" s="41">
        <v>0</v>
      </c>
      <c r="K77" s="42">
        <v>0</v>
      </c>
      <c r="L77" s="43">
        <v>1</v>
      </c>
      <c r="M77" s="20"/>
      <c r="O77"/>
      <c r="P77"/>
      <c r="Q77"/>
      <c r="R77"/>
      <c r="S77"/>
      <c r="T77"/>
      <c r="U77"/>
    </row>
    <row r="78" spans="1:21" ht="14.25" customHeight="1" x14ac:dyDescent="0.25">
      <c r="A78" s="40" t="s">
        <v>7</v>
      </c>
      <c r="B78" s="45" t="s">
        <v>47</v>
      </c>
      <c r="C78" s="41">
        <v>1</v>
      </c>
      <c r="D78" s="41">
        <v>16</v>
      </c>
      <c r="E78" s="44">
        <v>-71.492372000000003</v>
      </c>
      <c r="F78" s="44">
        <v>-33.030123000000003</v>
      </c>
      <c r="G78" s="50">
        <v>21761.638671875</v>
      </c>
      <c r="H78" s="41">
        <v>1</v>
      </c>
      <c r="I78" s="41">
        <v>0</v>
      </c>
      <c r="J78" s="41">
        <v>0</v>
      </c>
      <c r="K78" s="42">
        <v>0</v>
      </c>
      <c r="L78" s="43">
        <v>1</v>
      </c>
      <c r="M78" s="20"/>
      <c r="O78"/>
      <c r="P78"/>
      <c r="Q78"/>
      <c r="R78"/>
      <c r="S78"/>
      <c r="T78"/>
      <c r="U78"/>
    </row>
    <row r="79" spans="1:21" ht="14.25" customHeight="1" x14ac:dyDescent="0.25">
      <c r="A79" s="40" t="s">
        <v>7</v>
      </c>
      <c r="B79" s="45" t="s">
        <v>47</v>
      </c>
      <c r="C79" s="41">
        <v>1</v>
      </c>
      <c r="D79" s="41">
        <v>17</v>
      </c>
      <c r="E79" s="44">
        <v>-71.496959000000004</v>
      </c>
      <c r="F79" s="44">
        <v>-33.031691000000002</v>
      </c>
      <c r="G79" s="50">
        <v>22380.34375</v>
      </c>
      <c r="H79" s="41">
        <v>1</v>
      </c>
      <c r="I79" s="41">
        <v>0</v>
      </c>
      <c r="J79" s="41">
        <v>0</v>
      </c>
      <c r="K79" s="42">
        <v>0</v>
      </c>
      <c r="L79" s="43">
        <v>1</v>
      </c>
      <c r="M79" s="20"/>
      <c r="O79"/>
      <c r="P79"/>
      <c r="Q79"/>
      <c r="R79"/>
      <c r="S79"/>
      <c r="T79"/>
      <c r="U79"/>
    </row>
    <row r="80" spans="1:21" ht="14.25" customHeight="1" x14ac:dyDescent="0.25">
      <c r="A80" s="40" t="s">
        <v>7</v>
      </c>
      <c r="B80" s="45" t="s">
        <v>47</v>
      </c>
      <c r="C80" s="41">
        <v>1</v>
      </c>
      <c r="D80" s="41">
        <v>18</v>
      </c>
      <c r="E80" s="44">
        <v>-71.499066999999997</v>
      </c>
      <c r="F80" s="44">
        <v>-33.034604999999999</v>
      </c>
      <c r="G80" s="50">
        <v>22963.359375</v>
      </c>
      <c r="H80" s="41">
        <v>1</v>
      </c>
      <c r="I80" s="41">
        <v>1</v>
      </c>
      <c r="J80" s="41">
        <v>0</v>
      </c>
      <c r="K80" s="42">
        <v>0.05</v>
      </c>
      <c r="L80" s="43">
        <v>1</v>
      </c>
      <c r="M80" s="20"/>
      <c r="O80"/>
      <c r="P80"/>
      <c r="Q80"/>
      <c r="R80"/>
      <c r="S80"/>
      <c r="T80"/>
      <c r="U80"/>
    </row>
    <row r="81" spans="1:21" ht="14.25" customHeight="1" x14ac:dyDescent="0.25">
      <c r="A81" s="40" t="s">
        <v>7</v>
      </c>
      <c r="B81" s="45" t="s">
        <v>48</v>
      </c>
      <c r="C81" s="41">
        <v>0</v>
      </c>
      <c r="D81" s="41">
        <v>1</v>
      </c>
      <c r="E81" s="44">
        <v>-71.533028000000002</v>
      </c>
      <c r="F81" s="44">
        <v>-33.056164000000003</v>
      </c>
      <c r="G81" s="50">
        <v>96.584686279296875</v>
      </c>
      <c r="H81" s="41">
        <v>1</v>
      </c>
      <c r="I81" s="41">
        <v>1</v>
      </c>
      <c r="J81" s="41">
        <v>1</v>
      </c>
      <c r="K81" s="42">
        <v>0.9</v>
      </c>
      <c r="L81" s="43">
        <v>1</v>
      </c>
      <c r="M81" s="20"/>
      <c r="O81"/>
      <c r="P81"/>
      <c r="Q81"/>
      <c r="R81"/>
      <c r="S81"/>
      <c r="T81"/>
      <c r="U81"/>
    </row>
    <row r="82" spans="1:21" ht="14.25" customHeight="1" x14ac:dyDescent="0.25">
      <c r="A82" s="40" t="s">
        <v>7</v>
      </c>
      <c r="B82" s="45" t="s">
        <v>48</v>
      </c>
      <c r="C82" s="41">
        <v>0</v>
      </c>
      <c r="D82" s="41">
        <v>2</v>
      </c>
      <c r="E82" s="44">
        <v>-71.539264000000003</v>
      </c>
      <c r="F82" s="44">
        <v>-33.054167</v>
      </c>
      <c r="G82" s="50">
        <v>1649.131103515625</v>
      </c>
      <c r="H82" s="41">
        <v>1</v>
      </c>
      <c r="I82" s="41">
        <v>1</v>
      </c>
      <c r="J82" s="41">
        <v>0</v>
      </c>
      <c r="K82" s="42">
        <v>0.05</v>
      </c>
      <c r="L82" s="43">
        <v>1</v>
      </c>
      <c r="M82" s="20"/>
      <c r="O82"/>
      <c r="P82"/>
      <c r="Q82"/>
      <c r="R82"/>
      <c r="S82"/>
      <c r="T82"/>
      <c r="U82"/>
    </row>
    <row r="83" spans="1:21" ht="14.25" customHeight="1" x14ac:dyDescent="0.25">
      <c r="A83" s="40" t="s">
        <v>7</v>
      </c>
      <c r="B83" s="45" t="s">
        <v>48</v>
      </c>
      <c r="C83" s="41">
        <v>0</v>
      </c>
      <c r="D83" s="41">
        <v>3</v>
      </c>
      <c r="E83" s="44">
        <v>-71.536580000000001</v>
      </c>
      <c r="F83" s="44">
        <v>-33.062691999999998</v>
      </c>
      <c r="G83" s="50">
        <v>2781.182861328125</v>
      </c>
      <c r="H83" s="41">
        <v>1</v>
      </c>
      <c r="I83" s="41">
        <v>0</v>
      </c>
      <c r="J83" s="41">
        <v>0</v>
      </c>
      <c r="K83" s="42">
        <v>0</v>
      </c>
      <c r="L83" s="43">
        <v>1</v>
      </c>
      <c r="M83" s="20"/>
      <c r="O83"/>
      <c r="P83"/>
      <c r="Q83"/>
      <c r="R83"/>
      <c r="S83"/>
      <c r="T83"/>
      <c r="U83"/>
    </row>
    <row r="84" spans="1:21" ht="14.25" customHeight="1" x14ac:dyDescent="0.25">
      <c r="A84" s="40" t="s">
        <v>7</v>
      </c>
      <c r="B84" s="45" t="s">
        <v>48</v>
      </c>
      <c r="C84" s="41">
        <v>0</v>
      </c>
      <c r="D84" s="41">
        <v>4</v>
      </c>
      <c r="E84" s="44">
        <v>-71.536749999999998</v>
      </c>
      <c r="F84" s="44">
        <v>-33.052636999999997</v>
      </c>
      <c r="G84" s="50">
        <v>4176.890625</v>
      </c>
      <c r="H84" s="41">
        <v>1</v>
      </c>
      <c r="I84" s="41">
        <v>0</v>
      </c>
      <c r="J84" s="41">
        <v>0</v>
      </c>
      <c r="K84" s="42">
        <v>0</v>
      </c>
      <c r="L84" s="43">
        <v>1</v>
      </c>
      <c r="M84" s="20"/>
      <c r="O84"/>
      <c r="P84"/>
      <c r="Q84"/>
      <c r="R84"/>
      <c r="S84"/>
      <c r="T84"/>
      <c r="U84"/>
    </row>
    <row r="85" spans="1:21" ht="14.25" customHeight="1" x14ac:dyDescent="0.25">
      <c r="A85" s="40" t="s">
        <v>7</v>
      </c>
      <c r="B85" s="45" t="s">
        <v>48</v>
      </c>
      <c r="C85" s="41">
        <v>0</v>
      </c>
      <c r="D85" s="41">
        <v>5</v>
      </c>
      <c r="E85" s="44">
        <v>-71.538988000000003</v>
      </c>
      <c r="F85" s="44">
        <v>-33.046422999999997</v>
      </c>
      <c r="G85" s="50">
        <v>4931.7099609375</v>
      </c>
      <c r="H85" s="41">
        <v>1</v>
      </c>
      <c r="I85" s="41">
        <v>0</v>
      </c>
      <c r="J85" s="41">
        <v>0</v>
      </c>
      <c r="K85" s="42">
        <v>0</v>
      </c>
      <c r="L85" s="43">
        <v>1</v>
      </c>
      <c r="M85" s="20"/>
      <c r="O85"/>
      <c r="P85"/>
      <c r="Q85"/>
      <c r="R85"/>
      <c r="S85"/>
      <c r="T85"/>
      <c r="U85"/>
    </row>
    <row r="86" spans="1:21" ht="14.25" customHeight="1" x14ac:dyDescent="0.25">
      <c r="A86" s="40" t="s">
        <v>7</v>
      </c>
      <c r="B86" s="45" t="s">
        <v>48</v>
      </c>
      <c r="C86" s="41">
        <v>0</v>
      </c>
      <c r="D86" s="41">
        <v>6</v>
      </c>
      <c r="E86" s="44">
        <v>-71.545469999999995</v>
      </c>
      <c r="F86" s="44">
        <v>-33.035718000000003</v>
      </c>
      <c r="G86" s="50">
        <v>6798.53662109375</v>
      </c>
      <c r="H86" s="41">
        <v>1</v>
      </c>
      <c r="I86" s="41">
        <v>0</v>
      </c>
      <c r="J86" s="41">
        <v>0</v>
      </c>
      <c r="K86" s="42">
        <v>0</v>
      </c>
      <c r="L86" s="43">
        <v>1</v>
      </c>
      <c r="M86" s="20"/>
      <c r="O86"/>
      <c r="P86"/>
      <c r="Q86"/>
      <c r="R86"/>
      <c r="S86"/>
      <c r="T86"/>
      <c r="U86"/>
    </row>
    <row r="87" spans="1:21" ht="14.25" customHeight="1" x14ac:dyDescent="0.25">
      <c r="A87" s="40" t="s">
        <v>7</v>
      </c>
      <c r="B87" s="45" t="s">
        <v>48</v>
      </c>
      <c r="C87" s="41">
        <v>0</v>
      </c>
      <c r="D87" s="41">
        <v>7</v>
      </c>
      <c r="E87" s="44">
        <v>-71.547027</v>
      </c>
      <c r="F87" s="44">
        <v>-33.033886000000003</v>
      </c>
      <c r="G87" s="50">
        <v>7082.2041015625</v>
      </c>
      <c r="H87" s="41">
        <v>1</v>
      </c>
      <c r="I87" s="41">
        <v>0</v>
      </c>
      <c r="J87" s="41">
        <v>0</v>
      </c>
      <c r="K87" s="42">
        <v>0</v>
      </c>
      <c r="L87" s="43">
        <v>1</v>
      </c>
      <c r="M87" s="20"/>
      <c r="O87"/>
      <c r="P87"/>
      <c r="Q87"/>
      <c r="R87"/>
      <c r="S87"/>
      <c r="T87"/>
      <c r="U87"/>
    </row>
    <row r="88" spans="1:21" ht="14.25" customHeight="1" x14ac:dyDescent="0.25">
      <c r="A88" s="40" t="s">
        <v>7</v>
      </c>
      <c r="B88" s="45" t="s">
        <v>48</v>
      </c>
      <c r="C88" s="41">
        <v>0</v>
      </c>
      <c r="D88" s="41">
        <v>8</v>
      </c>
      <c r="E88" s="44">
        <v>-71.543999999999997</v>
      </c>
      <c r="F88" s="44">
        <v>-33.032722</v>
      </c>
      <c r="G88" s="50">
        <v>7660.92431640625</v>
      </c>
      <c r="H88" s="41">
        <v>1</v>
      </c>
      <c r="I88" s="41">
        <v>0</v>
      </c>
      <c r="J88" s="41">
        <v>0</v>
      </c>
      <c r="K88" s="42">
        <v>0</v>
      </c>
      <c r="L88" s="43">
        <v>1</v>
      </c>
      <c r="M88" s="20"/>
      <c r="O88"/>
      <c r="P88"/>
      <c r="Q88"/>
      <c r="R88"/>
      <c r="S88"/>
      <c r="T88"/>
      <c r="U88"/>
    </row>
    <row r="89" spans="1:21" ht="14.25" customHeight="1" x14ac:dyDescent="0.25">
      <c r="A89" s="40" t="s">
        <v>7</v>
      </c>
      <c r="B89" s="45" t="s">
        <v>48</v>
      </c>
      <c r="C89" s="41">
        <v>0</v>
      </c>
      <c r="D89" s="41">
        <v>9</v>
      </c>
      <c r="E89" s="44">
        <v>-71.543931999999998</v>
      </c>
      <c r="F89" s="44">
        <v>-33.030521</v>
      </c>
      <c r="G89" s="50">
        <v>7928.0927734375</v>
      </c>
      <c r="H89" s="41">
        <v>1</v>
      </c>
      <c r="I89" s="41">
        <v>0</v>
      </c>
      <c r="J89" s="41">
        <v>0</v>
      </c>
      <c r="K89" s="42">
        <v>0</v>
      </c>
      <c r="L89" s="43">
        <v>1</v>
      </c>
      <c r="M89" s="20"/>
      <c r="O89"/>
      <c r="P89"/>
      <c r="Q89"/>
      <c r="R89"/>
      <c r="S89"/>
      <c r="T89"/>
      <c r="U89"/>
    </row>
    <row r="90" spans="1:21" ht="14.25" customHeight="1" x14ac:dyDescent="0.25">
      <c r="A90" s="40" t="s">
        <v>7</v>
      </c>
      <c r="B90" s="45" t="s">
        <v>48</v>
      </c>
      <c r="C90" s="41">
        <v>0</v>
      </c>
      <c r="D90" s="41">
        <v>10</v>
      </c>
      <c r="E90" s="44">
        <v>-71.541950999999997</v>
      </c>
      <c r="F90" s="44">
        <v>-33.028917</v>
      </c>
      <c r="G90" s="50">
        <v>8287.6796875</v>
      </c>
      <c r="H90" s="41">
        <v>1</v>
      </c>
      <c r="I90" s="41">
        <v>0</v>
      </c>
      <c r="J90" s="41">
        <v>0</v>
      </c>
      <c r="K90" s="42">
        <v>0</v>
      </c>
      <c r="L90" s="43">
        <v>1</v>
      </c>
      <c r="M90" s="20"/>
      <c r="O90"/>
      <c r="P90"/>
      <c r="Q90"/>
      <c r="R90"/>
      <c r="S90"/>
      <c r="T90"/>
      <c r="U90"/>
    </row>
    <row r="91" spans="1:21" ht="14.25" customHeight="1" x14ac:dyDescent="0.25">
      <c r="A91" s="40" t="s">
        <v>7</v>
      </c>
      <c r="B91" s="45" t="s">
        <v>48</v>
      </c>
      <c r="C91" s="41">
        <v>0</v>
      </c>
      <c r="D91" s="41">
        <v>11</v>
      </c>
      <c r="E91" s="44">
        <v>-71.547413000000006</v>
      </c>
      <c r="F91" s="44">
        <v>-33.027254999999997</v>
      </c>
      <c r="G91" s="50">
        <v>8940.3662109375</v>
      </c>
      <c r="H91" s="41">
        <v>1</v>
      </c>
      <c r="I91" s="41">
        <v>0</v>
      </c>
      <c r="J91" s="41">
        <v>0</v>
      </c>
      <c r="K91" s="42">
        <v>0</v>
      </c>
      <c r="L91" s="43">
        <v>1</v>
      </c>
      <c r="M91" s="20"/>
      <c r="O91"/>
      <c r="P91"/>
      <c r="Q91"/>
      <c r="R91"/>
      <c r="S91"/>
      <c r="T91"/>
      <c r="U91"/>
    </row>
    <row r="92" spans="1:21" ht="14.25" customHeight="1" x14ac:dyDescent="0.25">
      <c r="A92" s="40" t="s">
        <v>7</v>
      </c>
      <c r="B92" s="45" t="s">
        <v>48</v>
      </c>
      <c r="C92" s="41">
        <v>0</v>
      </c>
      <c r="D92" s="41">
        <v>12</v>
      </c>
      <c r="E92" s="44">
        <v>-71.548848000000007</v>
      </c>
      <c r="F92" s="44">
        <v>-33.024194000000001</v>
      </c>
      <c r="G92" s="50">
        <v>9399.2607421875</v>
      </c>
      <c r="H92" s="41">
        <v>1</v>
      </c>
      <c r="I92" s="41">
        <v>0</v>
      </c>
      <c r="J92" s="41">
        <v>0</v>
      </c>
      <c r="K92" s="42">
        <v>0</v>
      </c>
      <c r="L92" s="43">
        <v>1</v>
      </c>
      <c r="M92" s="20"/>
      <c r="O92"/>
      <c r="P92"/>
      <c r="Q92"/>
      <c r="R92"/>
      <c r="S92"/>
      <c r="T92"/>
      <c r="U92"/>
    </row>
    <row r="93" spans="1:21" ht="14.25" customHeight="1" x14ac:dyDescent="0.25">
      <c r="A93" s="40" t="s">
        <v>7</v>
      </c>
      <c r="B93" s="45" t="s">
        <v>48</v>
      </c>
      <c r="C93" s="41">
        <v>0</v>
      </c>
      <c r="D93" s="41">
        <v>13</v>
      </c>
      <c r="E93" s="44">
        <v>-71.544821999999996</v>
      </c>
      <c r="F93" s="44">
        <v>-33.021985999999998</v>
      </c>
      <c r="G93" s="50">
        <v>10017.615234375</v>
      </c>
      <c r="H93" s="41">
        <v>1</v>
      </c>
      <c r="I93" s="41">
        <v>0</v>
      </c>
      <c r="J93" s="41">
        <v>0</v>
      </c>
      <c r="K93" s="42">
        <v>0</v>
      </c>
      <c r="L93" s="43">
        <v>1</v>
      </c>
      <c r="M93" s="20"/>
      <c r="O93"/>
      <c r="P93"/>
      <c r="Q93"/>
      <c r="R93"/>
      <c r="S93"/>
      <c r="T93"/>
      <c r="U93"/>
    </row>
    <row r="94" spans="1:21" ht="14.25" customHeight="1" x14ac:dyDescent="0.25">
      <c r="A94" s="40" t="s">
        <v>7</v>
      </c>
      <c r="B94" s="45" t="s">
        <v>48</v>
      </c>
      <c r="C94" s="41">
        <v>0</v>
      </c>
      <c r="D94" s="41">
        <v>14</v>
      </c>
      <c r="E94" s="44">
        <v>-71.543087999999997</v>
      </c>
      <c r="F94" s="44">
        <v>-33.015431999999997</v>
      </c>
      <c r="G94" s="50">
        <v>10762.8125</v>
      </c>
      <c r="H94" s="41">
        <v>1</v>
      </c>
      <c r="I94" s="41">
        <v>0</v>
      </c>
      <c r="J94" s="41">
        <v>0</v>
      </c>
      <c r="K94" s="42">
        <v>0</v>
      </c>
      <c r="L94" s="43">
        <v>1</v>
      </c>
      <c r="M94" s="20"/>
      <c r="O94"/>
      <c r="P94"/>
      <c r="Q94"/>
      <c r="R94"/>
      <c r="S94"/>
      <c r="T94"/>
      <c r="U94"/>
    </row>
    <row r="95" spans="1:21" ht="14.25" customHeight="1" x14ac:dyDescent="0.25">
      <c r="A95" s="40" t="s">
        <v>7</v>
      </c>
      <c r="B95" s="45" t="s">
        <v>48</v>
      </c>
      <c r="C95" s="41">
        <v>0</v>
      </c>
      <c r="D95" s="41">
        <v>15</v>
      </c>
      <c r="E95" s="44">
        <v>-71.546402</v>
      </c>
      <c r="F95" s="44">
        <v>-33.008226999999998</v>
      </c>
      <c r="G95" s="50">
        <v>11924.4560546875</v>
      </c>
      <c r="H95" s="41">
        <v>1</v>
      </c>
      <c r="I95" s="41">
        <v>0</v>
      </c>
      <c r="J95" s="41">
        <v>0</v>
      </c>
      <c r="K95" s="42">
        <v>0</v>
      </c>
      <c r="L95" s="43">
        <v>1</v>
      </c>
      <c r="M95" s="20"/>
      <c r="O95"/>
      <c r="P95"/>
      <c r="Q95"/>
      <c r="R95"/>
      <c r="S95"/>
      <c r="T95"/>
      <c r="U95"/>
    </row>
    <row r="96" spans="1:21" ht="14.25" customHeight="1" x14ac:dyDescent="0.25">
      <c r="A96" s="40" t="s">
        <v>7</v>
      </c>
      <c r="B96" s="45" t="s">
        <v>48</v>
      </c>
      <c r="C96" s="41">
        <v>0</v>
      </c>
      <c r="D96" s="41">
        <v>16</v>
      </c>
      <c r="E96" s="44">
        <v>-71.544319000000002</v>
      </c>
      <c r="F96" s="44">
        <v>-33.002583999999999</v>
      </c>
      <c r="G96" s="50">
        <v>12638.3095703125</v>
      </c>
      <c r="H96" s="41">
        <v>1</v>
      </c>
      <c r="I96" s="41">
        <v>0</v>
      </c>
      <c r="J96" s="41">
        <v>0</v>
      </c>
      <c r="K96" s="42">
        <v>0</v>
      </c>
      <c r="L96" s="43">
        <v>1</v>
      </c>
      <c r="M96" s="20"/>
      <c r="O96"/>
      <c r="P96"/>
      <c r="Q96"/>
      <c r="R96"/>
      <c r="S96"/>
      <c r="T96"/>
      <c r="U96"/>
    </row>
    <row r="97" spans="1:21" ht="14.25" customHeight="1" x14ac:dyDescent="0.25">
      <c r="A97" s="40" t="s">
        <v>7</v>
      </c>
      <c r="B97" s="45" t="s">
        <v>48</v>
      </c>
      <c r="C97" s="41">
        <v>0</v>
      </c>
      <c r="D97" s="41">
        <v>17</v>
      </c>
      <c r="E97" s="44">
        <v>-71.515957</v>
      </c>
      <c r="F97" s="44">
        <v>-33.000453</v>
      </c>
      <c r="G97" s="50">
        <v>15842.42578125</v>
      </c>
      <c r="H97" s="41">
        <v>1</v>
      </c>
      <c r="I97" s="41">
        <v>0</v>
      </c>
      <c r="J97" s="41">
        <v>0</v>
      </c>
      <c r="K97" s="42">
        <v>0</v>
      </c>
      <c r="L97" s="43">
        <v>1</v>
      </c>
      <c r="M97" s="20"/>
      <c r="O97"/>
      <c r="P97"/>
      <c r="Q97"/>
      <c r="R97"/>
      <c r="S97"/>
      <c r="T97"/>
      <c r="U97"/>
    </row>
    <row r="98" spans="1:21" ht="14.25" customHeight="1" x14ac:dyDescent="0.25">
      <c r="A98" s="40" t="s">
        <v>7</v>
      </c>
      <c r="B98" s="45" t="s">
        <v>48</v>
      </c>
      <c r="C98" s="41">
        <v>0</v>
      </c>
      <c r="D98" s="41">
        <v>18</v>
      </c>
      <c r="E98" s="44">
        <v>-71.518479999999997</v>
      </c>
      <c r="F98" s="44">
        <v>-32.996518999999999</v>
      </c>
      <c r="G98" s="50">
        <v>16468.1796875</v>
      </c>
      <c r="H98" s="41">
        <v>1</v>
      </c>
      <c r="I98" s="41">
        <v>0</v>
      </c>
      <c r="J98" s="41">
        <v>0</v>
      </c>
      <c r="K98" s="42">
        <v>0</v>
      </c>
      <c r="L98" s="43">
        <v>1</v>
      </c>
      <c r="M98" s="20"/>
      <c r="O98"/>
      <c r="P98"/>
      <c r="Q98"/>
      <c r="R98"/>
      <c r="S98"/>
      <c r="T98"/>
      <c r="U98"/>
    </row>
    <row r="99" spans="1:21" ht="14.25" customHeight="1" x14ac:dyDescent="0.25">
      <c r="A99" s="40" t="s">
        <v>7</v>
      </c>
      <c r="B99" s="45" t="s">
        <v>48</v>
      </c>
      <c r="C99" s="41">
        <v>0</v>
      </c>
      <c r="D99" s="41">
        <v>19</v>
      </c>
      <c r="E99" s="44">
        <v>-71.526571000000004</v>
      </c>
      <c r="F99" s="44">
        <v>-32.987222000000003</v>
      </c>
      <c r="G99" s="50">
        <v>18060.27734375</v>
      </c>
      <c r="H99" s="41">
        <v>1</v>
      </c>
      <c r="I99" s="41">
        <v>0</v>
      </c>
      <c r="J99" s="41">
        <v>0</v>
      </c>
      <c r="K99" s="42">
        <v>0</v>
      </c>
      <c r="L99" s="43">
        <v>1</v>
      </c>
      <c r="M99" s="20"/>
      <c r="O99"/>
      <c r="P99"/>
      <c r="Q99"/>
      <c r="R99"/>
      <c r="S99"/>
      <c r="T99"/>
      <c r="U99"/>
    </row>
    <row r="100" spans="1:21" ht="14.25" customHeight="1" x14ac:dyDescent="0.25">
      <c r="A100" s="40" t="s">
        <v>7</v>
      </c>
      <c r="B100" s="45" t="s">
        <v>48</v>
      </c>
      <c r="C100" s="41">
        <v>0</v>
      </c>
      <c r="D100" s="41">
        <v>20</v>
      </c>
      <c r="E100" s="44">
        <v>-71.529161000000002</v>
      </c>
      <c r="F100" s="44">
        <v>-32.985475000000001</v>
      </c>
      <c r="G100" s="50">
        <v>18388.533203125</v>
      </c>
      <c r="H100" s="41">
        <v>1</v>
      </c>
      <c r="I100" s="41">
        <v>1</v>
      </c>
      <c r="J100" s="41">
        <v>0</v>
      </c>
      <c r="K100" s="42">
        <v>0.05</v>
      </c>
      <c r="L100" s="43">
        <v>1</v>
      </c>
      <c r="M100" s="20"/>
      <c r="O100"/>
      <c r="P100"/>
      <c r="Q100"/>
      <c r="R100"/>
      <c r="S100"/>
      <c r="T100"/>
      <c r="U100"/>
    </row>
    <row r="101" spans="1:21" ht="14.25" customHeight="1" x14ac:dyDescent="0.25">
      <c r="A101" s="40" t="s">
        <v>7</v>
      </c>
      <c r="B101" s="45" t="s">
        <v>48</v>
      </c>
      <c r="C101" s="41">
        <v>1</v>
      </c>
      <c r="D101" s="41">
        <v>1</v>
      </c>
      <c r="E101" s="44">
        <v>-71.529089999999997</v>
      </c>
      <c r="F101" s="44">
        <v>-32.985501999999997</v>
      </c>
      <c r="G101" s="50">
        <v>311.8397216796875</v>
      </c>
      <c r="H101" s="41">
        <v>1</v>
      </c>
      <c r="I101" s="41">
        <v>1</v>
      </c>
      <c r="J101" s="41">
        <v>0</v>
      </c>
      <c r="K101" s="42">
        <v>0.9</v>
      </c>
      <c r="L101" s="43">
        <v>1</v>
      </c>
      <c r="M101" s="20"/>
      <c r="O101"/>
      <c r="P101"/>
      <c r="Q101"/>
      <c r="R101"/>
      <c r="S101"/>
      <c r="T101"/>
      <c r="U101"/>
    </row>
    <row r="102" spans="1:21" ht="14.25" customHeight="1" x14ac:dyDescent="0.25">
      <c r="A102" s="40" t="s">
        <v>7</v>
      </c>
      <c r="B102" s="45" t="s">
        <v>48</v>
      </c>
      <c r="C102" s="41">
        <v>1</v>
      </c>
      <c r="D102" s="41">
        <v>2</v>
      </c>
      <c r="E102" s="44">
        <v>-71.523060000000001</v>
      </c>
      <c r="F102" s="44">
        <v>-32.992837999999999</v>
      </c>
      <c r="G102" s="50">
        <v>1584.2503662109375</v>
      </c>
      <c r="H102" s="41">
        <v>1</v>
      </c>
      <c r="I102" s="41">
        <v>1</v>
      </c>
      <c r="J102" s="41">
        <v>0</v>
      </c>
      <c r="K102" s="42">
        <v>0.05</v>
      </c>
      <c r="L102" s="43">
        <v>1</v>
      </c>
      <c r="M102" s="20"/>
      <c r="O102"/>
      <c r="P102"/>
      <c r="Q102"/>
      <c r="R102"/>
      <c r="S102"/>
      <c r="T102"/>
      <c r="U102"/>
    </row>
    <row r="103" spans="1:21" ht="14.25" customHeight="1" x14ac:dyDescent="0.25">
      <c r="A103" s="40" t="s">
        <v>7</v>
      </c>
      <c r="B103" s="45" t="s">
        <v>48</v>
      </c>
      <c r="C103" s="41">
        <v>1</v>
      </c>
      <c r="D103" s="41">
        <v>3</v>
      </c>
      <c r="E103" s="44">
        <v>-71.5184</v>
      </c>
      <c r="F103" s="44">
        <v>-32.996580000000002</v>
      </c>
      <c r="G103" s="50">
        <v>2351.767578125</v>
      </c>
      <c r="H103" s="41">
        <v>1</v>
      </c>
      <c r="I103" s="41">
        <v>0</v>
      </c>
      <c r="J103" s="41">
        <v>0</v>
      </c>
      <c r="K103" s="42">
        <v>0</v>
      </c>
      <c r="L103" s="43">
        <v>1</v>
      </c>
      <c r="M103" s="20"/>
      <c r="O103"/>
      <c r="P103"/>
      <c r="Q103"/>
      <c r="R103"/>
      <c r="S103"/>
      <c r="T103"/>
      <c r="U103"/>
    </row>
    <row r="104" spans="1:21" ht="14.25" customHeight="1" x14ac:dyDescent="0.25">
      <c r="A104" s="40" t="s">
        <v>7</v>
      </c>
      <c r="B104" s="45" t="s">
        <v>48</v>
      </c>
      <c r="C104" s="41">
        <v>1</v>
      </c>
      <c r="D104" s="41">
        <v>4</v>
      </c>
      <c r="E104" s="44">
        <v>-71.544162</v>
      </c>
      <c r="F104" s="44">
        <v>-33.001984999999998</v>
      </c>
      <c r="G104" s="50">
        <v>6165.232421875</v>
      </c>
      <c r="H104" s="41">
        <v>1</v>
      </c>
      <c r="I104" s="41">
        <v>0</v>
      </c>
      <c r="J104" s="41">
        <v>0</v>
      </c>
      <c r="K104" s="42">
        <v>0</v>
      </c>
      <c r="L104" s="43">
        <v>1</v>
      </c>
      <c r="M104" s="20"/>
      <c r="O104"/>
      <c r="P104"/>
      <c r="Q104"/>
      <c r="R104"/>
      <c r="S104"/>
      <c r="T104"/>
      <c r="U104"/>
    </row>
    <row r="105" spans="1:21" ht="14.25" customHeight="1" x14ac:dyDescent="0.25">
      <c r="A105" s="40" t="s">
        <v>7</v>
      </c>
      <c r="B105" s="45" t="s">
        <v>48</v>
      </c>
      <c r="C105" s="41">
        <v>1</v>
      </c>
      <c r="D105" s="41">
        <v>5</v>
      </c>
      <c r="E105" s="44">
        <v>-71.546375999999995</v>
      </c>
      <c r="F105" s="44">
        <v>-33.008502999999997</v>
      </c>
      <c r="G105" s="50">
        <v>7012.23046875</v>
      </c>
      <c r="H105" s="41">
        <v>1</v>
      </c>
      <c r="I105" s="41">
        <v>0</v>
      </c>
      <c r="J105" s="41">
        <v>0</v>
      </c>
      <c r="K105" s="42">
        <v>0</v>
      </c>
      <c r="L105" s="43">
        <v>1</v>
      </c>
      <c r="M105" s="20"/>
      <c r="O105"/>
      <c r="P105"/>
      <c r="Q105"/>
      <c r="R105"/>
      <c r="S105"/>
      <c r="T105"/>
      <c r="U105"/>
    </row>
    <row r="106" spans="1:21" ht="14.25" customHeight="1" x14ac:dyDescent="0.25">
      <c r="A106" s="40" t="s">
        <v>7</v>
      </c>
      <c r="B106" s="45" t="s">
        <v>48</v>
      </c>
      <c r="C106" s="41">
        <v>1</v>
      </c>
      <c r="D106" s="41">
        <v>6</v>
      </c>
      <c r="E106" s="44">
        <v>-71.543200999999996</v>
      </c>
      <c r="F106" s="44">
        <v>-33.013154</v>
      </c>
      <c r="G106" s="50">
        <v>7849.8046875</v>
      </c>
      <c r="H106" s="41">
        <v>1</v>
      </c>
      <c r="I106" s="41">
        <v>0</v>
      </c>
      <c r="J106" s="41">
        <v>0</v>
      </c>
      <c r="K106" s="42">
        <v>0</v>
      </c>
      <c r="L106" s="43">
        <v>1</v>
      </c>
      <c r="M106" s="20"/>
      <c r="O106"/>
      <c r="P106"/>
      <c r="Q106"/>
      <c r="R106"/>
      <c r="S106"/>
      <c r="T106"/>
      <c r="U106"/>
    </row>
    <row r="107" spans="1:21" ht="14.25" customHeight="1" x14ac:dyDescent="0.25">
      <c r="A107" s="40" t="s">
        <v>7</v>
      </c>
      <c r="B107" s="45" t="s">
        <v>48</v>
      </c>
      <c r="C107" s="41">
        <v>1</v>
      </c>
      <c r="D107" s="41">
        <v>7</v>
      </c>
      <c r="E107" s="44">
        <v>-71.546654000000004</v>
      </c>
      <c r="F107" s="44">
        <v>-33.018614999999997</v>
      </c>
      <c r="G107" s="50">
        <v>8549.92578125</v>
      </c>
      <c r="H107" s="41">
        <v>1</v>
      </c>
      <c r="I107" s="41">
        <v>0</v>
      </c>
      <c r="J107" s="41">
        <v>0</v>
      </c>
      <c r="K107" s="42">
        <v>0</v>
      </c>
      <c r="L107" s="43">
        <v>1</v>
      </c>
      <c r="M107" s="20"/>
      <c r="O107"/>
      <c r="P107"/>
      <c r="Q107"/>
      <c r="R107"/>
      <c r="S107"/>
      <c r="T107"/>
      <c r="U107"/>
    </row>
    <row r="108" spans="1:21" ht="14.25" customHeight="1" x14ac:dyDescent="0.25">
      <c r="A108" s="40" t="s">
        <v>7</v>
      </c>
      <c r="B108" s="45" t="s">
        <v>48</v>
      </c>
      <c r="C108" s="41">
        <v>1</v>
      </c>
      <c r="D108" s="41">
        <v>8</v>
      </c>
      <c r="E108" s="44">
        <v>-71.550167000000002</v>
      </c>
      <c r="F108" s="44">
        <v>-33.024247000000003</v>
      </c>
      <c r="G108" s="50">
        <v>9416.1044921875</v>
      </c>
      <c r="H108" s="41">
        <v>1</v>
      </c>
      <c r="I108" s="41">
        <v>0</v>
      </c>
      <c r="J108" s="41">
        <v>0</v>
      </c>
      <c r="K108" s="42">
        <v>0</v>
      </c>
      <c r="L108" s="43">
        <v>1</v>
      </c>
      <c r="M108" s="20"/>
      <c r="O108"/>
      <c r="P108"/>
      <c r="Q108"/>
      <c r="R108"/>
      <c r="S108"/>
      <c r="T108"/>
      <c r="U108"/>
    </row>
    <row r="109" spans="1:21" ht="14.25" customHeight="1" x14ac:dyDescent="0.25">
      <c r="A109" s="40" t="s">
        <v>7</v>
      </c>
      <c r="B109" s="45" t="s">
        <v>48</v>
      </c>
      <c r="C109" s="41">
        <v>1</v>
      </c>
      <c r="D109" s="41">
        <v>9</v>
      </c>
      <c r="E109" s="44">
        <v>-71.550472999999997</v>
      </c>
      <c r="F109" s="44">
        <v>-33.025230999999998</v>
      </c>
      <c r="G109" s="50">
        <v>9921.1181640625</v>
      </c>
      <c r="H109" s="41">
        <v>1</v>
      </c>
      <c r="I109" s="41">
        <v>0</v>
      </c>
      <c r="J109" s="41">
        <v>0</v>
      </c>
      <c r="K109" s="42">
        <v>0</v>
      </c>
      <c r="L109" s="43">
        <v>1</v>
      </c>
      <c r="M109" s="20"/>
      <c r="O109"/>
      <c r="P109"/>
      <c r="Q109"/>
      <c r="R109"/>
      <c r="S109"/>
      <c r="T109"/>
      <c r="U109"/>
    </row>
    <row r="110" spans="1:21" ht="14.25" customHeight="1" x14ac:dyDescent="0.25">
      <c r="A110" s="40" t="s">
        <v>7</v>
      </c>
      <c r="B110" s="45" t="s">
        <v>48</v>
      </c>
      <c r="C110" s="41">
        <v>1</v>
      </c>
      <c r="D110" s="41">
        <v>10</v>
      </c>
      <c r="E110" s="44">
        <v>-71.547217000000003</v>
      </c>
      <c r="F110" s="44">
        <v>-33.02572</v>
      </c>
      <c r="G110" s="50">
        <v>10230.2001953125</v>
      </c>
      <c r="H110" s="41">
        <v>1</v>
      </c>
      <c r="I110" s="41">
        <v>0</v>
      </c>
      <c r="J110" s="41">
        <v>0</v>
      </c>
      <c r="K110" s="42">
        <v>0</v>
      </c>
      <c r="L110" s="43">
        <v>1</v>
      </c>
      <c r="M110" s="20"/>
      <c r="O110"/>
      <c r="P110"/>
      <c r="Q110"/>
      <c r="R110"/>
      <c r="S110"/>
      <c r="T110"/>
      <c r="U110"/>
    </row>
    <row r="111" spans="1:21" ht="14.25" customHeight="1" x14ac:dyDescent="0.25">
      <c r="A111" s="40" t="s">
        <v>7</v>
      </c>
      <c r="B111" s="45" t="s">
        <v>48</v>
      </c>
      <c r="C111" s="41">
        <v>1</v>
      </c>
      <c r="D111" s="41">
        <v>11</v>
      </c>
      <c r="E111" s="44">
        <v>-71.542890999999997</v>
      </c>
      <c r="F111" s="44">
        <v>-33.027203999999998</v>
      </c>
      <c r="G111" s="50">
        <v>10758.619140625</v>
      </c>
      <c r="H111" s="41">
        <v>1</v>
      </c>
      <c r="I111" s="41">
        <v>0</v>
      </c>
      <c r="J111" s="41">
        <v>0</v>
      </c>
      <c r="K111" s="42">
        <v>0</v>
      </c>
      <c r="L111" s="43">
        <v>1</v>
      </c>
      <c r="M111" s="20"/>
      <c r="O111"/>
      <c r="P111"/>
      <c r="Q111"/>
      <c r="R111"/>
      <c r="S111"/>
      <c r="T111"/>
      <c r="U111"/>
    </row>
    <row r="112" spans="1:21" ht="14.25" customHeight="1" x14ac:dyDescent="0.25">
      <c r="A112" s="40" t="s">
        <v>7</v>
      </c>
      <c r="B112" s="45" t="s">
        <v>48</v>
      </c>
      <c r="C112" s="41">
        <v>1</v>
      </c>
      <c r="D112" s="41">
        <v>12</v>
      </c>
      <c r="E112" s="44">
        <v>-71.543953000000002</v>
      </c>
      <c r="F112" s="44">
        <v>-33.030588999999999</v>
      </c>
      <c r="G112" s="50">
        <v>11147.830078125</v>
      </c>
      <c r="H112" s="41">
        <v>1</v>
      </c>
      <c r="I112" s="41">
        <v>0</v>
      </c>
      <c r="J112" s="41">
        <v>0</v>
      </c>
      <c r="K112" s="42">
        <v>0</v>
      </c>
      <c r="L112" s="43">
        <v>1</v>
      </c>
      <c r="M112" s="20"/>
      <c r="O112"/>
      <c r="P112"/>
      <c r="Q112"/>
      <c r="R112"/>
      <c r="S112"/>
      <c r="T112"/>
      <c r="U112"/>
    </row>
    <row r="113" spans="1:21" ht="14.25" customHeight="1" x14ac:dyDescent="0.25">
      <c r="A113" s="40" t="s">
        <v>7</v>
      </c>
      <c r="B113" s="45" t="s">
        <v>48</v>
      </c>
      <c r="C113" s="41">
        <v>1</v>
      </c>
      <c r="D113" s="41">
        <v>13</v>
      </c>
      <c r="E113" s="44">
        <v>-71.543961999999993</v>
      </c>
      <c r="F113" s="44">
        <v>-33.032696000000001</v>
      </c>
      <c r="G113" s="50">
        <v>11461.7939453125</v>
      </c>
      <c r="H113" s="41">
        <v>1</v>
      </c>
      <c r="I113" s="41">
        <v>0</v>
      </c>
      <c r="J113" s="41">
        <v>0</v>
      </c>
      <c r="K113" s="42">
        <v>0</v>
      </c>
      <c r="L113" s="43">
        <v>1</v>
      </c>
      <c r="M113" s="20"/>
      <c r="O113"/>
      <c r="P113"/>
      <c r="Q113"/>
      <c r="R113"/>
      <c r="S113"/>
      <c r="T113"/>
      <c r="U113"/>
    </row>
    <row r="114" spans="1:21" ht="14.25" customHeight="1" x14ac:dyDescent="0.25">
      <c r="A114" s="40" t="s">
        <v>7</v>
      </c>
      <c r="B114" s="45" t="s">
        <v>48</v>
      </c>
      <c r="C114" s="41">
        <v>1</v>
      </c>
      <c r="D114" s="41">
        <v>14</v>
      </c>
      <c r="E114" s="44">
        <v>-71.547013000000007</v>
      </c>
      <c r="F114" s="44">
        <v>-33.033861999999999</v>
      </c>
      <c r="G114" s="50">
        <v>12042.1005859375</v>
      </c>
      <c r="H114" s="41">
        <v>1</v>
      </c>
      <c r="I114" s="41">
        <v>0</v>
      </c>
      <c r="J114" s="41">
        <v>0</v>
      </c>
      <c r="K114" s="42">
        <v>0</v>
      </c>
      <c r="L114" s="43">
        <v>1</v>
      </c>
      <c r="M114" s="20"/>
      <c r="O114"/>
      <c r="P114"/>
      <c r="Q114"/>
      <c r="R114"/>
      <c r="S114"/>
      <c r="T114"/>
      <c r="U114"/>
    </row>
    <row r="115" spans="1:21" ht="14.25" customHeight="1" x14ac:dyDescent="0.25">
      <c r="A115" s="40" t="s">
        <v>7</v>
      </c>
      <c r="B115" s="45" t="s">
        <v>48</v>
      </c>
      <c r="C115" s="41">
        <v>1</v>
      </c>
      <c r="D115" s="41">
        <v>15</v>
      </c>
      <c r="E115" s="44">
        <v>-71.545472000000004</v>
      </c>
      <c r="F115" s="44">
        <v>-33.035716000000001</v>
      </c>
      <c r="G115" s="50">
        <v>12328.46484375</v>
      </c>
      <c r="H115" s="41">
        <v>1</v>
      </c>
      <c r="I115" s="41">
        <v>0</v>
      </c>
      <c r="J115" s="41">
        <v>0</v>
      </c>
      <c r="K115" s="42">
        <v>0</v>
      </c>
      <c r="L115" s="43">
        <v>1</v>
      </c>
      <c r="M115" s="20"/>
      <c r="O115"/>
      <c r="P115"/>
      <c r="Q115"/>
      <c r="R115"/>
      <c r="S115"/>
      <c r="T115"/>
      <c r="U115"/>
    </row>
    <row r="116" spans="1:21" ht="14.25" customHeight="1" x14ac:dyDescent="0.25">
      <c r="A116" s="40" t="s">
        <v>7</v>
      </c>
      <c r="B116" s="45" t="s">
        <v>48</v>
      </c>
      <c r="C116" s="41">
        <v>1</v>
      </c>
      <c r="D116" s="41">
        <v>16</v>
      </c>
      <c r="E116" s="44">
        <v>-71.541763000000003</v>
      </c>
      <c r="F116" s="44">
        <v>-33.038393999999997</v>
      </c>
      <c r="G116" s="50">
        <v>12796.5263671875</v>
      </c>
      <c r="H116" s="41">
        <v>1</v>
      </c>
      <c r="I116" s="41">
        <v>0</v>
      </c>
      <c r="J116" s="41">
        <v>0</v>
      </c>
      <c r="K116" s="42">
        <v>0</v>
      </c>
      <c r="L116" s="43">
        <v>1</v>
      </c>
      <c r="M116" s="20"/>
      <c r="O116"/>
      <c r="P116"/>
      <c r="Q116"/>
      <c r="R116"/>
      <c r="S116"/>
      <c r="T116"/>
      <c r="U116"/>
    </row>
    <row r="117" spans="1:21" ht="14.25" customHeight="1" x14ac:dyDescent="0.25">
      <c r="A117" s="40" t="s">
        <v>7</v>
      </c>
      <c r="B117" s="45" t="s">
        <v>48</v>
      </c>
      <c r="C117" s="41">
        <v>1</v>
      </c>
      <c r="D117" s="41">
        <v>17</v>
      </c>
      <c r="E117" s="44">
        <v>-71.538978999999998</v>
      </c>
      <c r="F117" s="44">
        <v>-33.046447000000001</v>
      </c>
      <c r="G117" s="50">
        <v>14198.3720703125</v>
      </c>
      <c r="H117" s="41">
        <v>1</v>
      </c>
      <c r="I117" s="41">
        <v>0</v>
      </c>
      <c r="J117" s="41">
        <v>0</v>
      </c>
      <c r="K117" s="42">
        <v>0</v>
      </c>
      <c r="L117" s="43">
        <v>1</v>
      </c>
      <c r="M117" s="20"/>
      <c r="O117"/>
      <c r="P117"/>
      <c r="Q117"/>
      <c r="R117"/>
      <c r="S117"/>
      <c r="T117"/>
      <c r="U117"/>
    </row>
    <row r="118" spans="1:21" ht="14.25" customHeight="1" x14ac:dyDescent="0.25">
      <c r="A118" s="40" t="s">
        <v>7</v>
      </c>
      <c r="B118" s="45" t="s">
        <v>48</v>
      </c>
      <c r="C118" s="41">
        <v>1</v>
      </c>
      <c r="D118" s="41">
        <v>18</v>
      </c>
      <c r="E118" s="44">
        <v>-71.53519</v>
      </c>
      <c r="F118" s="44">
        <v>-33.055393000000002</v>
      </c>
      <c r="G118" s="50">
        <v>15301.86328125</v>
      </c>
      <c r="H118" s="41">
        <v>1</v>
      </c>
      <c r="I118" s="41">
        <v>0</v>
      </c>
      <c r="J118" s="41">
        <v>0</v>
      </c>
      <c r="K118" s="42">
        <v>0</v>
      </c>
      <c r="L118" s="43">
        <v>1</v>
      </c>
      <c r="M118" s="20"/>
      <c r="O118"/>
      <c r="P118"/>
      <c r="Q118"/>
      <c r="R118"/>
      <c r="S118"/>
      <c r="T118"/>
      <c r="U118"/>
    </row>
    <row r="119" spans="1:21" ht="14.25" customHeight="1" x14ac:dyDescent="0.25">
      <c r="A119" s="40" t="s">
        <v>7</v>
      </c>
      <c r="B119" s="45" t="s">
        <v>48</v>
      </c>
      <c r="C119" s="41">
        <v>1</v>
      </c>
      <c r="D119" s="41">
        <v>19</v>
      </c>
      <c r="E119" s="44">
        <v>-71.536565999999993</v>
      </c>
      <c r="F119" s="44">
        <v>-33.062688000000001</v>
      </c>
      <c r="G119" s="50">
        <v>16344.7275390625</v>
      </c>
      <c r="H119" s="41">
        <v>1</v>
      </c>
      <c r="I119" s="41">
        <v>0</v>
      </c>
      <c r="J119" s="41">
        <v>0</v>
      </c>
      <c r="K119" s="42">
        <v>0</v>
      </c>
      <c r="L119" s="43">
        <v>1</v>
      </c>
      <c r="M119" s="20"/>
      <c r="O119"/>
      <c r="P119"/>
      <c r="Q119"/>
      <c r="R119"/>
      <c r="S119"/>
      <c r="T119"/>
      <c r="U119"/>
    </row>
    <row r="120" spans="1:21" ht="14.25" customHeight="1" x14ac:dyDescent="0.25">
      <c r="A120" s="40" t="s">
        <v>7</v>
      </c>
      <c r="B120" s="45" t="s">
        <v>48</v>
      </c>
      <c r="C120" s="41">
        <v>1</v>
      </c>
      <c r="D120" s="41">
        <v>20</v>
      </c>
      <c r="E120" s="44">
        <v>-71.535101999999995</v>
      </c>
      <c r="F120" s="44">
        <v>-33.058256</v>
      </c>
      <c r="G120" s="50">
        <v>18679.990234375</v>
      </c>
      <c r="H120" s="41">
        <v>1</v>
      </c>
      <c r="I120" s="41">
        <v>1</v>
      </c>
      <c r="J120" s="41">
        <v>0</v>
      </c>
      <c r="K120" s="79">
        <v>0.05</v>
      </c>
      <c r="L120" s="43">
        <v>1</v>
      </c>
      <c r="M120" s="20"/>
      <c r="O120"/>
      <c r="P120"/>
      <c r="Q120"/>
      <c r="R120"/>
      <c r="S120"/>
      <c r="T120"/>
      <c r="U120"/>
    </row>
    <row r="121" spans="1:21" ht="14.25" customHeight="1" x14ac:dyDescent="0.25">
      <c r="A121" s="40" t="s">
        <v>7</v>
      </c>
      <c r="B121" s="45" t="s">
        <v>49</v>
      </c>
      <c r="C121" s="41">
        <v>0</v>
      </c>
      <c r="D121" s="41">
        <v>1</v>
      </c>
      <c r="E121" s="44">
        <v>-71.533477000000005</v>
      </c>
      <c r="F121" s="44">
        <v>-33.056320999999997</v>
      </c>
      <c r="G121" s="50">
        <v>150.30767822265625</v>
      </c>
      <c r="H121" s="41">
        <v>1</v>
      </c>
      <c r="I121" s="41">
        <v>1</v>
      </c>
      <c r="J121" s="41">
        <v>1</v>
      </c>
      <c r="K121" s="42">
        <v>0.9</v>
      </c>
      <c r="L121" s="43">
        <v>1</v>
      </c>
      <c r="M121" s="20"/>
      <c r="O121"/>
      <c r="P121"/>
      <c r="Q121"/>
      <c r="R121"/>
      <c r="S121"/>
      <c r="T121"/>
      <c r="U121"/>
    </row>
    <row r="122" spans="1:21" ht="14.25" customHeight="1" x14ac:dyDescent="0.25">
      <c r="A122" s="40" t="s">
        <v>7</v>
      </c>
      <c r="B122" s="45" t="s">
        <v>49</v>
      </c>
      <c r="C122" s="41">
        <v>0</v>
      </c>
      <c r="D122" s="41">
        <v>2</v>
      </c>
      <c r="E122" s="44">
        <v>-71.535095999999996</v>
      </c>
      <c r="F122" s="44">
        <v>-33.058253999999998</v>
      </c>
      <c r="G122" s="50">
        <v>549.653564453125</v>
      </c>
      <c r="H122" s="41">
        <v>1</v>
      </c>
      <c r="I122" s="41">
        <v>1</v>
      </c>
      <c r="J122" s="41">
        <v>0</v>
      </c>
      <c r="K122" s="42">
        <v>0.05</v>
      </c>
      <c r="L122" s="43">
        <v>1</v>
      </c>
      <c r="M122" s="20"/>
      <c r="O122"/>
      <c r="P122"/>
      <c r="Q122"/>
      <c r="R122"/>
      <c r="S122"/>
      <c r="T122"/>
      <c r="U122"/>
    </row>
    <row r="123" spans="1:21" ht="14.25" customHeight="1" x14ac:dyDescent="0.25">
      <c r="A123" s="40" t="s">
        <v>7</v>
      </c>
      <c r="B123" s="45" t="s">
        <v>49</v>
      </c>
      <c r="C123" s="41">
        <v>0</v>
      </c>
      <c r="D123" s="41">
        <v>3</v>
      </c>
      <c r="E123" s="44">
        <v>-71.536580000000001</v>
      </c>
      <c r="F123" s="44">
        <v>-33.062691999999998</v>
      </c>
      <c r="G123" s="50">
        <v>2781.182861328125</v>
      </c>
      <c r="H123" s="41">
        <v>1</v>
      </c>
      <c r="I123" s="41">
        <v>0</v>
      </c>
      <c r="J123" s="41">
        <v>0</v>
      </c>
      <c r="K123" s="42">
        <v>0</v>
      </c>
      <c r="L123" s="43">
        <v>1</v>
      </c>
      <c r="M123" s="20"/>
      <c r="O123"/>
      <c r="P123"/>
      <c r="Q123"/>
      <c r="R123"/>
      <c r="S123"/>
      <c r="T123"/>
      <c r="U123"/>
    </row>
    <row r="124" spans="1:21" ht="14.25" customHeight="1" x14ac:dyDescent="0.25">
      <c r="A124" s="40" t="s">
        <v>7</v>
      </c>
      <c r="B124" s="45" t="s">
        <v>49</v>
      </c>
      <c r="C124" s="41">
        <v>0</v>
      </c>
      <c r="D124" s="41">
        <v>4</v>
      </c>
      <c r="E124" s="44">
        <v>-71.535218999999998</v>
      </c>
      <c r="F124" s="44">
        <v>-33.055380999999997</v>
      </c>
      <c r="G124" s="50">
        <v>3828.44482421875</v>
      </c>
      <c r="H124" s="41">
        <v>1</v>
      </c>
      <c r="I124" s="41">
        <v>0</v>
      </c>
      <c r="J124" s="41">
        <v>0</v>
      </c>
      <c r="K124" s="42">
        <v>0</v>
      </c>
      <c r="L124" s="43">
        <v>1</v>
      </c>
      <c r="M124" s="20"/>
      <c r="O124"/>
      <c r="P124"/>
      <c r="Q124"/>
      <c r="R124"/>
      <c r="S124"/>
      <c r="T124"/>
      <c r="U124"/>
    </row>
    <row r="125" spans="1:21" ht="14.25" customHeight="1" x14ac:dyDescent="0.25">
      <c r="A125" s="40" t="s">
        <v>7</v>
      </c>
      <c r="B125" s="45" t="s">
        <v>49</v>
      </c>
      <c r="C125" s="41">
        <v>0</v>
      </c>
      <c r="D125" s="41">
        <v>5</v>
      </c>
      <c r="E125" s="44">
        <v>-71.536726999999999</v>
      </c>
      <c r="F125" s="44">
        <v>-33.052776999999999</v>
      </c>
      <c r="G125" s="50">
        <v>4161.21630859375</v>
      </c>
      <c r="H125" s="41">
        <v>1</v>
      </c>
      <c r="I125" s="41">
        <v>0</v>
      </c>
      <c r="J125" s="41">
        <v>0</v>
      </c>
      <c r="K125" s="42">
        <v>0</v>
      </c>
      <c r="L125" s="43">
        <v>1</v>
      </c>
      <c r="M125" s="20"/>
      <c r="O125"/>
      <c r="P125"/>
      <c r="Q125"/>
      <c r="R125"/>
      <c r="S125"/>
      <c r="T125"/>
      <c r="U125"/>
    </row>
    <row r="126" spans="1:21" ht="14.25" customHeight="1" x14ac:dyDescent="0.25">
      <c r="A126" s="40" t="s">
        <v>7</v>
      </c>
      <c r="B126" s="45" t="s">
        <v>49</v>
      </c>
      <c r="C126" s="41">
        <v>0</v>
      </c>
      <c r="D126" s="41">
        <v>6</v>
      </c>
      <c r="E126" s="44">
        <v>-71.538936000000007</v>
      </c>
      <c r="F126" s="44">
        <v>-33.046571999999998</v>
      </c>
      <c r="G126" s="50">
        <v>4914.4853515625</v>
      </c>
      <c r="H126" s="41">
        <v>1</v>
      </c>
      <c r="I126" s="41">
        <v>0</v>
      </c>
      <c r="J126" s="41">
        <v>0</v>
      </c>
      <c r="K126" s="42">
        <v>0</v>
      </c>
      <c r="L126" s="43">
        <v>1</v>
      </c>
      <c r="M126" s="20"/>
      <c r="O126"/>
      <c r="P126"/>
      <c r="Q126"/>
      <c r="R126"/>
      <c r="S126"/>
      <c r="T126"/>
      <c r="U126"/>
    </row>
    <row r="127" spans="1:21" ht="14.25" customHeight="1" x14ac:dyDescent="0.25">
      <c r="A127" s="40" t="s">
        <v>7</v>
      </c>
      <c r="B127" s="45" t="s">
        <v>49</v>
      </c>
      <c r="C127" s="41">
        <v>0</v>
      </c>
      <c r="D127" s="41">
        <v>7</v>
      </c>
      <c r="E127" s="44">
        <v>-71.541835000000006</v>
      </c>
      <c r="F127" s="44">
        <v>-33.042017000000001</v>
      </c>
      <c r="G127" s="50">
        <v>5656.66064453125</v>
      </c>
      <c r="H127" s="41">
        <v>1</v>
      </c>
      <c r="I127" s="41">
        <v>0</v>
      </c>
      <c r="J127" s="41">
        <v>0</v>
      </c>
      <c r="K127" s="42">
        <v>0</v>
      </c>
      <c r="L127" s="43">
        <v>1</v>
      </c>
      <c r="M127" s="20"/>
      <c r="O127"/>
      <c r="P127"/>
      <c r="Q127"/>
      <c r="R127"/>
      <c r="S127"/>
      <c r="T127"/>
      <c r="U127"/>
    </row>
    <row r="128" spans="1:21" ht="14.25" customHeight="1" x14ac:dyDescent="0.25">
      <c r="A128" s="40" t="s">
        <v>7</v>
      </c>
      <c r="B128" s="45" t="s">
        <v>49</v>
      </c>
      <c r="C128" s="41">
        <v>0</v>
      </c>
      <c r="D128" s="41">
        <v>8</v>
      </c>
      <c r="E128" s="44">
        <v>-71.544842000000003</v>
      </c>
      <c r="F128" s="44">
        <v>-33.036307999999998</v>
      </c>
      <c r="G128" s="50">
        <v>6710.4052734375</v>
      </c>
      <c r="H128" s="41">
        <v>1</v>
      </c>
      <c r="I128" s="41">
        <v>0</v>
      </c>
      <c r="J128" s="41">
        <v>0</v>
      </c>
      <c r="K128" s="42">
        <v>0</v>
      </c>
      <c r="L128" s="43">
        <v>1</v>
      </c>
      <c r="M128" s="20"/>
      <c r="O128"/>
      <c r="P128"/>
      <c r="Q128"/>
      <c r="R128"/>
      <c r="S128"/>
      <c r="T128"/>
      <c r="U128"/>
    </row>
    <row r="129" spans="1:21" ht="14.25" customHeight="1" x14ac:dyDescent="0.25">
      <c r="A129" s="40" t="s">
        <v>7</v>
      </c>
      <c r="B129" s="45" t="s">
        <v>49</v>
      </c>
      <c r="C129" s="41">
        <v>0</v>
      </c>
      <c r="D129" s="41">
        <v>9</v>
      </c>
      <c r="E129" s="44">
        <v>-71.547027</v>
      </c>
      <c r="F129" s="44">
        <v>-33.033886000000003</v>
      </c>
      <c r="G129" s="50">
        <v>7082.2041015625</v>
      </c>
      <c r="H129" s="41">
        <v>1</v>
      </c>
      <c r="I129" s="41">
        <v>0</v>
      </c>
      <c r="J129" s="41">
        <v>0</v>
      </c>
      <c r="K129" s="42">
        <v>0</v>
      </c>
      <c r="L129" s="43">
        <v>1</v>
      </c>
      <c r="M129" s="20"/>
      <c r="O129"/>
      <c r="P129"/>
      <c r="Q129"/>
      <c r="R129"/>
      <c r="S129"/>
      <c r="T129"/>
      <c r="U129"/>
    </row>
    <row r="130" spans="1:21" ht="14.25" customHeight="1" x14ac:dyDescent="0.25">
      <c r="A130" s="40" t="s">
        <v>7</v>
      </c>
      <c r="B130" s="45" t="s">
        <v>49</v>
      </c>
      <c r="C130" s="41">
        <v>0</v>
      </c>
      <c r="D130" s="41">
        <v>10</v>
      </c>
      <c r="E130" s="44">
        <v>-71.543940000000006</v>
      </c>
      <c r="F130" s="44">
        <v>-33.030569999999997</v>
      </c>
      <c r="G130" s="50">
        <v>7922.60546875</v>
      </c>
      <c r="H130" s="41">
        <v>1</v>
      </c>
      <c r="I130" s="41">
        <v>0</v>
      </c>
      <c r="J130" s="41">
        <v>0</v>
      </c>
      <c r="K130" s="42">
        <v>0</v>
      </c>
      <c r="L130" s="43">
        <v>1</v>
      </c>
      <c r="M130" s="20"/>
      <c r="O130"/>
      <c r="P130"/>
      <c r="Q130"/>
      <c r="R130"/>
      <c r="S130"/>
      <c r="T130"/>
      <c r="U130"/>
    </row>
    <row r="131" spans="1:21" ht="14.25" customHeight="1" x14ac:dyDescent="0.25">
      <c r="A131" s="40" t="s">
        <v>7</v>
      </c>
      <c r="B131" s="45" t="s">
        <v>49</v>
      </c>
      <c r="C131" s="41">
        <v>0</v>
      </c>
      <c r="D131" s="41">
        <v>11</v>
      </c>
      <c r="E131" s="44">
        <v>-71.545058999999995</v>
      </c>
      <c r="F131" s="44">
        <v>-33.024974</v>
      </c>
      <c r="G131" s="50">
        <v>8804.75</v>
      </c>
      <c r="H131" s="41">
        <v>1</v>
      </c>
      <c r="I131" s="41">
        <v>0</v>
      </c>
      <c r="J131" s="41">
        <v>0</v>
      </c>
      <c r="K131" s="42">
        <v>0</v>
      </c>
      <c r="L131" s="43">
        <v>1</v>
      </c>
      <c r="M131" s="20"/>
      <c r="O131"/>
      <c r="P131"/>
      <c r="Q131"/>
      <c r="R131"/>
      <c r="S131"/>
      <c r="T131"/>
      <c r="U131"/>
    </row>
    <row r="132" spans="1:21" ht="14.25" customHeight="1" x14ac:dyDescent="0.25">
      <c r="A132" s="40" t="s">
        <v>7</v>
      </c>
      <c r="B132" s="45" t="s">
        <v>49</v>
      </c>
      <c r="C132" s="41">
        <v>0</v>
      </c>
      <c r="D132" s="41">
        <v>12</v>
      </c>
      <c r="E132" s="44">
        <v>-71.548861000000002</v>
      </c>
      <c r="F132" s="44">
        <v>-33.024251</v>
      </c>
      <c r="G132" s="50">
        <v>9190.8955078125</v>
      </c>
      <c r="H132" s="41">
        <v>1</v>
      </c>
      <c r="I132" s="41">
        <v>0</v>
      </c>
      <c r="J132" s="41">
        <v>0</v>
      </c>
      <c r="K132" s="42">
        <v>0</v>
      </c>
      <c r="L132" s="43">
        <v>1</v>
      </c>
      <c r="M132" s="20"/>
      <c r="O132"/>
      <c r="P132"/>
      <c r="Q132"/>
      <c r="R132"/>
      <c r="S132"/>
      <c r="T132"/>
      <c r="U132"/>
    </row>
    <row r="133" spans="1:21" ht="14.25" customHeight="1" x14ac:dyDescent="0.25">
      <c r="A133" s="40" t="s">
        <v>7</v>
      </c>
      <c r="B133" s="45" t="s">
        <v>49</v>
      </c>
      <c r="C133" s="41">
        <v>0</v>
      </c>
      <c r="D133" s="41">
        <v>13</v>
      </c>
      <c r="E133" s="44">
        <v>-71.544821999999996</v>
      </c>
      <c r="F133" s="44">
        <v>-33.021985999999998</v>
      </c>
      <c r="G133" s="50">
        <v>9815.6865234375</v>
      </c>
      <c r="H133" s="41">
        <v>1</v>
      </c>
      <c r="I133" s="41">
        <v>0</v>
      </c>
      <c r="J133" s="41">
        <v>0</v>
      </c>
      <c r="K133" s="42">
        <v>0</v>
      </c>
      <c r="L133" s="43">
        <v>1</v>
      </c>
      <c r="M133" s="20"/>
      <c r="O133"/>
      <c r="P133"/>
      <c r="Q133"/>
      <c r="R133"/>
      <c r="S133"/>
      <c r="T133"/>
      <c r="U133"/>
    </row>
    <row r="134" spans="1:21" ht="14.25" customHeight="1" x14ac:dyDescent="0.25">
      <c r="A134" s="40" t="s">
        <v>7</v>
      </c>
      <c r="B134" s="45" t="s">
        <v>49</v>
      </c>
      <c r="C134" s="41">
        <v>0</v>
      </c>
      <c r="D134" s="41">
        <v>14</v>
      </c>
      <c r="E134" s="44">
        <v>-71.541630999999995</v>
      </c>
      <c r="F134" s="44">
        <v>-33.012746999999997</v>
      </c>
      <c r="G134" s="50">
        <v>10897.7265625</v>
      </c>
      <c r="H134" s="41">
        <v>1</v>
      </c>
      <c r="I134" s="41">
        <v>0</v>
      </c>
      <c r="J134" s="41">
        <v>0</v>
      </c>
      <c r="K134" s="42">
        <v>0</v>
      </c>
      <c r="L134" s="43">
        <v>1</v>
      </c>
      <c r="M134" s="20"/>
      <c r="O134"/>
      <c r="P134"/>
      <c r="Q134"/>
      <c r="R134"/>
      <c r="S134"/>
      <c r="T134"/>
      <c r="U134"/>
    </row>
    <row r="135" spans="1:21" ht="14.25" customHeight="1" x14ac:dyDescent="0.25">
      <c r="A135" s="40" t="s">
        <v>7</v>
      </c>
      <c r="B135" s="45" t="s">
        <v>49</v>
      </c>
      <c r="C135" s="41">
        <v>0</v>
      </c>
      <c r="D135" s="41">
        <v>15</v>
      </c>
      <c r="E135" s="44">
        <v>-71.535628000000003</v>
      </c>
      <c r="F135" s="44">
        <v>-33.007201000000002</v>
      </c>
      <c r="G135" s="50">
        <v>11771.5986328125</v>
      </c>
      <c r="H135" s="41">
        <v>1</v>
      </c>
      <c r="I135" s="41">
        <v>0</v>
      </c>
      <c r="J135" s="41">
        <v>0</v>
      </c>
      <c r="K135" s="42">
        <v>0</v>
      </c>
      <c r="L135" s="43">
        <v>1</v>
      </c>
      <c r="M135" s="20"/>
      <c r="O135"/>
      <c r="P135"/>
      <c r="Q135"/>
      <c r="R135"/>
      <c r="S135"/>
      <c r="T135"/>
      <c r="U135"/>
    </row>
    <row r="136" spans="1:21" ht="14.25" customHeight="1" x14ac:dyDescent="0.25">
      <c r="A136" s="40" t="s">
        <v>7</v>
      </c>
      <c r="B136" s="45" t="s">
        <v>49</v>
      </c>
      <c r="C136" s="41">
        <v>0</v>
      </c>
      <c r="D136" s="41">
        <v>16</v>
      </c>
      <c r="E136" s="44">
        <v>-71.518118000000001</v>
      </c>
      <c r="F136" s="44">
        <v>-32.996794000000001</v>
      </c>
      <c r="G136" s="50">
        <v>14909.7060546875</v>
      </c>
      <c r="H136" s="41">
        <v>1</v>
      </c>
      <c r="I136" s="41">
        <v>0</v>
      </c>
      <c r="J136" s="41">
        <v>0</v>
      </c>
      <c r="K136" s="42">
        <v>0</v>
      </c>
      <c r="L136" s="43">
        <v>1</v>
      </c>
      <c r="M136" s="20"/>
      <c r="O136"/>
      <c r="P136"/>
      <c r="Q136"/>
      <c r="R136"/>
      <c r="S136"/>
      <c r="T136"/>
      <c r="U136"/>
    </row>
    <row r="137" spans="1:21" ht="14.25" customHeight="1" x14ac:dyDescent="0.25">
      <c r="A137" s="40" t="s">
        <v>7</v>
      </c>
      <c r="B137" s="45" t="s">
        <v>49</v>
      </c>
      <c r="C137" s="41">
        <v>0</v>
      </c>
      <c r="D137" s="41">
        <v>17</v>
      </c>
      <c r="E137" s="44">
        <v>-71.520385000000005</v>
      </c>
      <c r="F137" s="44">
        <v>-32.994259999999997</v>
      </c>
      <c r="G137" s="50">
        <v>15338.0380859375</v>
      </c>
      <c r="H137" s="41">
        <v>1</v>
      </c>
      <c r="I137" s="41">
        <v>0</v>
      </c>
      <c r="J137" s="41">
        <v>0</v>
      </c>
      <c r="K137" s="42">
        <v>0</v>
      </c>
      <c r="L137" s="43">
        <v>1</v>
      </c>
      <c r="M137" s="20"/>
      <c r="O137"/>
      <c r="P137"/>
      <c r="Q137"/>
      <c r="R137"/>
      <c r="S137"/>
      <c r="T137"/>
      <c r="U137"/>
    </row>
    <row r="138" spans="1:21" ht="14.25" customHeight="1" x14ac:dyDescent="0.25">
      <c r="A138" s="40" t="s">
        <v>7</v>
      </c>
      <c r="B138" s="45" t="s">
        <v>49</v>
      </c>
      <c r="C138" s="41">
        <v>0</v>
      </c>
      <c r="D138" s="41">
        <v>18</v>
      </c>
      <c r="E138" s="44">
        <v>-71.529843</v>
      </c>
      <c r="F138" s="44">
        <v>-32.980558000000002</v>
      </c>
      <c r="G138" s="50">
        <v>17717.896484375</v>
      </c>
      <c r="H138" s="41">
        <v>1</v>
      </c>
      <c r="I138" s="41">
        <v>0</v>
      </c>
      <c r="J138" s="41">
        <v>0</v>
      </c>
      <c r="K138" s="42">
        <v>0</v>
      </c>
      <c r="L138" s="43">
        <v>1</v>
      </c>
      <c r="M138" s="20"/>
      <c r="O138"/>
      <c r="P138"/>
      <c r="Q138"/>
      <c r="R138"/>
      <c r="S138"/>
      <c r="T138"/>
      <c r="U138"/>
    </row>
    <row r="139" spans="1:21" ht="14.25" customHeight="1" x14ac:dyDescent="0.25">
      <c r="A139" s="40" t="s">
        <v>7</v>
      </c>
      <c r="B139" s="45" t="s">
        <v>49</v>
      </c>
      <c r="C139" s="41">
        <v>0</v>
      </c>
      <c r="D139" s="41">
        <v>19</v>
      </c>
      <c r="E139" s="44">
        <v>-71.544056999999995</v>
      </c>
      <c r="F139" s="44">
        <v>-32.972481000000002</v>
      </c>
      <c r="G139" s="50">
        <v>20452.873046875</v>
      </c>
      <c r="H139" s="41">
        <v>1</v>
      </c>
      <c r="I139" s="41">
        <v>0</v>
      </c>
      <c r="J139" s="41">
        <v>0</v>
      </c>
      <c r="K139" s="42">
        <v>0</v>
      </c>
      <c r="L139" s="43">
        <v>1</v>
      </c>
      <c r="M139" s="20"/>
      <c r="O139"/>
      <c r="P139"/>
      <c r="Q139"/>
      <c r="R139"/>
      <c r="S139"/>
      <c r="T139"/>
      <c r="U139"/>
    </row>
    <row r="140" spans="1:21" ht="14.25" customHeight="1" x14ac:dyDescent="0.25">
      <c r="A140" s="40" t="s">
        <v>7</v>
      </c>
      <c r="B140" s="45" t="s">
        <v>49</v>
      </c>
      <c r="C140" s="41">
        <v>0</v>
      </c>
      <c r="D140" s="41">
        <v>20</v>
      </c>
      <c r="E140" s="44">
        <v>-71.535449</v>
      </c>
      <c r="F140" s="44">
        <v>-32.972109000000003</v>
      </c>
      <c r="G140" s="50">
        <v>21419.3359375</v>
      </c>
      <c r="H140" s="41">
        <v>1</v>
      </c>
      <c r="I140" s="41">
        <v>1</v>
      </c>
      <c r="J140" s="41">
        <v>0</v>
      </c>
      <c r="K140" s="42">
        <v>0.05</v>
      </c>
      <c r="L140" s="43">
        <v>1</v>
      </c>
      <c r="M140" s="20"/>
      <c r="O140"/>
      <c r="P140"/>
      <c r="Q140"/>
      <c r="R140"/>
      <c r="S140"/>
      <c r="T140"/>
      <c r="U140"/>
    </row>
    <row r="141" spans="1:21" ht="14.25" customHeight="1" x14ac:dyDescent="0.25">
      <c r="A141" s="40" t="s">
        <v>7</v>
      </c>
      <c r="B141" s="45" t="s">
        <v>49</v>
      </c>
      <c r="C141" s="41">
        <v>1</v>
      </c>
      <c r="D141" s="41">
        <v>1</v>
      </c>
      <c r="E141" s="44">
        <v>-71.532128999999998</v>
      </c>
      <c r="F141" s="44">
        <v>-32.971843</v>
      </c>
      <c r="G141" s="50">
        <v>189.02119445800781</v>
      </c>
      <c r="H141" s="41">
        <v>1</v>
      </c>
      <c r="I141" s="41">
        <v>1</v>
      </c>
      <c r="J141" s="41">
        <v>0</v>
      </c>
      <c r="K141" s="42">
        <v>0.9</v>
      </c>
      <c r="L141" s="43">
        <v>1</v>
      </c>
      <c r="M141" s="20"/>
      <c r="O141"/>
      <c r="P141"/>
      <c r="Q141"/>
      <c r="R141"/>
      <c r="S141"/>
      <c r="T141"/>
      <c r="U141"/>
    </row>
    <row r="142" spans="1:21" ht="14.25" customHeight="1" x14ac:dyDescent="0.25">
      <c r="A142" s="40" t="s">
        <v>7</v>
      </c>
      <c r="B142" s="45" t="s">
        <v>49</v>
      </c>
      <c r="C142" s="41">
        <v>1</v>
      </c>
      <c r="D142" s="41">
        <v>2</v>
      </c>
      <c r="E142" s="44">
        <v>-71.529863000000006</v>
      </c>
      <c r="F142" s="44">
        <v>-32.980550999999998</v>
      </c>
      <c r="G142" s="50">
        <v>2223.960693359375</v>
      </c>
      <c r="H142" s="41">
        <v>1</v>
      </c>
      <c r="I142" s="41">
        <v>1</v>
      </c>
      <c r="J142" s="41">
        <v>0</v>
      </c>
      <c r="K142" s="42">
        <v>0.05</v>
      </c>
      <c r="L142" s="43">
        <v>1</v>
      </c>
      <c r="M142" s="20"/>
      <c r="O142"/>
      <c r="P142"/>
      <c r="Q142"/>
      <c r="R142"/>
      <c r="S142"/>
      <c r="T142"/>
      <c r="U142"/>
    </row>
    <row r="143" spans="1:21" ht="14.25" customHeight="1" x14ac:dyDescent="0.25">
      <c r="A143" s="40" t="s">
        <v>7</v>
      </c>
      <c r="B143" s="45" t="s">
        <v>49</v>
      </c>
      <c r="C143" s="41">
        <v>1</v>
      </c>
      <c r="D143" s="41">
        <v>3</v>
      </c>
      <c r="E143" s="44">
        <v>-71.528017000000006</v>
      </c>
      <c r="F143" s="44">
        <v>-32.988228999999997</v>
      </c>
      <c r="G143" s="50">
        <v>3492.8388671875</v>
      </c>
      <c r="H143" s="41">
        <v>1</v>
      </c>
      <c r="I143" s="41">
        <v>0</v>
      </c>
      <c r="J143" s="41">
        <v>0</v>
      </c>
      <c r="K143" s="42">
        <v>0</v>
      </c>
      <c r="L143" s="43">
        <v>1</v>
      </c>
      <c r="M143" s="20"/>
      <c r="O143"/>
      <c r="P143"/>
      <c r="Q143"/>
      <c r="R143"/>
      <c r="S143"/>
      <c r="T143"/>
      <c r="U143"/>
    </row>
    <row r="144" spans="1:21" ht="14.25" customHeight="1" x14ac:dyDescent="0.25">
      <c r="A144" s="40" t="s">
        <v>7</v>
      </c>
      <c r="B144" s="45" t="s">
        <v>49</v>
      </c>
      <c r="C144" s="41">
        <v>1</v>
      </c>
      <c r="D144" s="41">
        <v>4</v>
      </c>
      <c r="E144" s="44">
        <v>-71.520426</v>
      </c>
      <c r="F144" s="44">
        <v>-32.994256999999998</v>
      </c>
      <c r="G144" s="50">
        <v>4746.23193359375</v>
      </c>
      <c r="H144" s="41">
        <v>1</v>
      </c>
      <c r="I144" s="41">
        <v>0</v>
      </c>
      <c r="J144" s="41">
        <v>0</v>
      </c>
      <c r="K144" s="42">
        <v>0</v>
      </c>
      <c r="L144" s="43">
        <v>1</v>
      </c>
      <c r="M144" s="20"/>
      <c r="O144"/>
      <c r="P144"/>
      <c r="Q144"/>
      <c r="R144"/>
      <c r="S144"/>
      <c r="T144"/>
      <c r="U144"/>
    </row>
    <row r="145" spans="1:21" ht="14.25" customHeight="1" x14ac:dyDescent="0.25">
      <c r="A145" s="40" t="s">
        <v>7</v>
      </c>
      <c r="B145" s="45" t="s">
        <v>49</v>
      </c>
      <c r="C145" s="41">
        <v>1</v>
      </c>
      <c r="D145" s="41">
        <v>5</v>
      </c>
      <c r="E145" s="44">
        <v>-71.518119999999996</v>
      </c>
      <c r="F145" s="44">
        <v>-32.996791999999999</v>
      </c>
      <c r="G145" s="50">
        <v>5178.1220703125</v>
      </c>
      <c r="H145" s="41">
        <v>1</v>
      </c>
      <c r="I145" s="41">
        <v>0</v>
      </c>
      <c r="J145" s="41">
        <v>0</v>
      </c>
      <c r="K145" s="42">
        <v>0</v>
      </c>
      <c r="L145" s="43">
        <v>1</v>
      </c>
      <c r="M145" s="20"/>
      <c r="O145"/>
      <c r="P145"/>
      <c r="Q145"/>
      <c r="R145"/>
      <c r="S145"/>
      <c r="T145"/>
      <c r="U145"/>
    </row>
    <row r="146" spans="1:21" ht="14.25" customHeight="1" x14ac:dyDescent="0.25">
      <c r="A146" s="40" t="s">
        <v>7</v>
      </c>
      <c r="B146" s="45" t="s">
        <v>49</v>
      </c>
      <c r="C146" s="41">
        <v>1</v>
      </c>
      <c r="D146" s="41">
        <v>6</v>
      </c>
      <c r="E146" s="44">
        <v>-71.535635999999997</v>
      </c>
      <c r="F146" s="44">
        <v>-33.007219999999997</v>
      </c>
      <c r="G146" s="50">
        <v>8314.09375</v>
      </c>
      <c r="H146" s="41">
        <v>1</v>
      </c>
      <c r="I146" s="41">
        <v>0</v>
      </c>
      <c r="J146" s="41">
        <v>0</v>
      </c>
      <c r="K146" s="42">
        <v>0</v>
      </c>
      <c r="L146" s="43">
        <v>1</v>
      </c>
      <c r="M146" s="20"/>
      <c r="O146"/>
      <c r="P146"/>
      <c r="Q146"/>
      <c r="R146"/>
      <c r="S146"/>
      <c r="T146"/>
      <c r="U146"/>
    </row>
    <row r="147" spans="1:21" ht="14.25" customHeight="1" x14ac:dyDescent="0.25">
      <c r="A147" s="40" t="s">
        <v>7</v>
      </c>
      <c r="B147" s="45" t="s">
        <v>49</v>
      </c>
      <c r="C147" s="41">
        <v>1</v>
      </c>
      <c r="D147" s="41">
        <v>7</v>
      </c>
      <c r="E147" s="44">
        <v>-71.543188000000001</v>
      </c>
      <c r="F147" s="44">
        <v>-33.013089000000001</v>
      </c>
      <c r="G147" s="50">
        <v>9724.0869140625</v>
      </c>
      <c r="H147" s="41">
        <v>1</v>
      </c>
      <c r="I147" s="41">
        <v>0</v>
      </c>
      <c r="J147" s="41">
        <v>0</v>
      </c>
      <c r="K147" s="42">
        <v>0</v>
      </c>
      <c r="L147" s="43">
        <v>1</v>
      </c>
      <c r="M147" s="20"/>
      <c r="O147"/>
      <c r="P147"/>
      <c r="Q147"/>
      <c r="R147"/>
      <c r="S147"/>
      <c r="T147"/>
      <c r="U147"/>
    </row>
    <row r="148" spans="1:21" ht="14.25" customHeight="1" x14ac:dyDescent="0.25">
      <c r="A148" s="40" t="s">
        <v>7</v>
      </c>
      <c r="B148" s="45" t="s">
        <v>49</v>
      </c>
      <c r="C148" s="41">
        <v>1</v>
      </c>
      <c r="D148" s="41">
        <v>8</v>
      </c>
      <c r="E148" s="44">
        <v>-71.546654000000004</v>
      </c>
      <c r="F148" s="44">
        <v>-33.018614999999997</v>
      </c>
      <c r="G148" s="50">
        <v>10431.5205078125</v>
      </c>
      <c r="H148" s="41">
        <v>1</v>
      </c>
      <c r="I148" s="41">
        <v>0</v>
      </c>
      <c r="J148" s="41">
        <v>0</v>
      </c>
      <c r="K148" s="42">
        <v>0</v>
      </c>
      <c r="L148" s="43">
        <v>1</v>
      </c>
      <c r="M148" s="20"/>
      <c r="O148"/>
      <c r="P148"/>
      <c r="Q148"/>
      <c r="R148"/>
      <c r="S148"/>
      <c r="T148"/>
      <c r="U148"/>
    </row>
    <row r="149" spans="1:21" ht="14.25" customHeight="1" x14ac:dyDescent="0.25">
      <c r="A149" s="40" t="s">
        <v>7</v>
      </c>
      <c r="B149" s="45" t="s">
        <v>49</v>
      </c>
      <c r="C149" s="41">
        <v>1</v>
      </c>
      <c r="D149" s="41">
        <v>9</v>
      </c>
      <c r="E149" s="44">
        <v>-71.548961000000006</v>
      </c>
      <c r="F149" s="44">
        <v>-33.024213000000003</v>
      </c>
      <c r="G149" s="50">
        <v>11164.115234375</v>
      </c>
      <c r="H149" s="41">
        <v>1</v>
      </c>
      <c r="I149" s="41">
        <v>0</v>
      </c>
      <c r="J149" s="41">
        <v>0</v>
      </c>
      <c r="K149" s="42">
        <v>0</v>
      </c>
      <c r="L149" s="43">
        <v>1</v>
      </c>
      <c r="M149" s="20"/>
      <c r="O149"/>
      <c r="P149"/>
      <c r="Q149"/>
      <c r="R149"/>
      <c r="S149"/>
      <c r="T149"/>
      <c r="U149"/>
    </row>
    <row r="150" spans="1:21" ht="14.25" customHeight="1" x14ac:dyDescent="0.25">
      <c r="A150" s="40" t="s">
        <v>7</v>
      </c>
      <c r="B150" s="45" t="s">
        <v>49</v>
      </c>
      <c r="C150" s="41">
        <v>1</v>
      </c>
      <c r="D150" s="41">
        <v>10</v>
      </c>
      <c r="E150" s="44">
        <v>-71.550472999999997</v>
      </c>
      <c r="F150" s="44">
        <v>-33.025230999999998</v>
      </c>
      <c r="G150" s="50">
        <v>11802.712890625</v>
      </c>
      <c r="H150" s="41">
        <v>1</v>
      </c>
      <c r="I150" s="41">
        <v>0</v>
      </c>
      <c r="J150" s="41">
        <v>0</v>
      </c>
      <c r="K150" s="42">
        <v>0</v>
      </c>
      <c r="L150" s="43">
        <v>1</v>
      </c>
      <c r="M150" s="20"/>
      <c r="O150"/>
      <c r="P150"/>
      <c r="Q150"/>
      <c r="R150"/>
      <c r="S150"/>
      <c r="T150"/>
      <c r="U150"/>
    </row>
    <row r="151" spans="1:21" ht="14.25" customHeight="1" x14ac:dyDescent="0.25">
      <c r="A151" s="40" t="s">
        <v>7</v>
      </c>
      <c r="B151" s="45" t="s">
        <v>49</v>
      </c>
      <c r="C151" s="41">
        <v>1</v>
      </c>
      <c r="D151" s="41">
        <v>11</v>
      </c>
      <c r="E151" s="44">
        <v>-71.547217000000003</v>
      </c>
      <c r="F151" s="44">
        <v>-33.02572</v>
      </c>
      <c r="G151" s="50">
        <v>12111.794921875</v>
      </c>
      <c r="H151" s="41">
        <v>1</v>
      </c>
      <c r="I151" s="41">
        <v>0</v>
      </c>
      <c r="J151" s="41">
        <v>0</v>
      </c>
      <c r="K151" s="42">
        <v>0</v>
      </c>
      <c r="L151" s="43">
        <v>1</v>
      </c>
      <c r="M151" s="20"/>
      <c r="O151"/>
      <c r="P151"/>
      <c r="Q151"/>
      <c r="R151"/>
      <c r="S151"/>
      <c r="T151"/>
      <c r="U151"/>
    </row>
    <row r="152" spans="1:21" ht="14.25" customHeight="1" x14ac:dyDescent="0.25">
      <c r="A152" s="40" t="s">
        <v>7</v>
      </c>
      <c r="B152" s="45" t="s">
        <v>49</v>
      </c>
      <c r="C152" s="41">
        <v>1</v>
      </c>
      <c r="D152" s="41">
        <v>12</v>
      </c>
      <c r="E152" s="44">
        <v>-71.543953000000002</v>
      </c>
      <c r="F152" s="44">
        <v>-33.030588999999999</v>
      </c>
      <c r="G152" s="50">
        <v>13029.4248046875</v>
      </c>
      <c r="H152" s="41">
        <v>1</v>
      </c>
      <c r="I152" s="41">
        <v>0</v>
      </c>
      <c r="J152" s="41">
        <v>0</v>
      </c>
      <c r="K152" s="42">
        <v>0</v>
      </c>
      <c r="L152" s="43">
        <v>1</v>
      </c>
      <c r="M152" s="20"/>
      <c r="O152"/>
      <c r="P152"/>
      <c r="Q152"/>
      <c r="R152"/>
      <c r="S152"/>
      <c r="T152"/>
      <c r="U152"/>
    </row>
    <row r="153" spans="1:21" ht="14.25" customHeight="1" x14ac:dyDescent="0.25">
      <c r="A153" s="40" t="s">
        <v>7</v>
      </c>
      <c r="B153" s="45" t="s">
        <v>49</v>
      </c>
      <c r="C153" s="41">
        <v>1</v>
      </c>
      <c r="D153" s="41">
        <v>13</v>
      </c>
      <c r="E153" s="44">
        <v>-71.547013000000007</v>
      </c>
      <c r="F153" s="44">
        <v>-33.033861999999999</v>
      </c>
      <c r="G153" s="50">
        <v>13923.6953125</v>
      </c>
      <c r="H153" s="41">
        <v>1</v>
      </c>
      <c r="I153" s="41">
        <v>0</v>
      </c>
      <c r="J153" s="41">
        <v>0</v>
      </c>
      <c r="K153" s="42">
        <v>0</v>
      </c>
      <c r="L153" s="43">
        <v>1</v>
      </c>
      <c r="M153" s="20"/>
      <c r="O153"/>
      <c r="P153"/>
      <c r="Q153"/>
      <c r="R153"/>
      <c r="S153"/>
      <c r="T153"/>
      <c r="U153"/>
    </row>
    <row r="154" spans="1:21" ht="14.25" customHeight="1" x14ac:dyDescent="0.25">
      <c r="A154" s="40" t="s">
        <v>7</v>
      </c>
      <c r="B154" s="45" t="s">
        <v>49</v>
      </c>
      <c r="C154" s="41">
        <v>1</v>
      </c>
      <c r="D154" s="41">
        <v>14</v>
      </c>
      <c r="E154" s="44">
        <v>-71.544859000000002</v>
      </c>
      <c r="F154" s="44">
        <v>-33.036295000000003</v>
      </c>
      <c r="G154" s="50">
        <v>14296.3359375</v>
      </c>
      <c r="H154" s="41">
        <v>1</v>
      </c>
      <c r="I154" s="41">
        <v>0</v>
      </c>
      <c r="J154" s="41">
        <v>0</v>
      </c>
      <c r="K154" s="42">
        <v>0</v>
      </c>
      <c r="L154" s="43">
        <v>1</v>
      </c>
      <c r="M154" s="20"/>
      <c r="O154"/>
      <c r="P154"/>
      <c r="Q154"/>
      <c r="R154"/>
      <c r="S154"/>
      <c r="T154"/>
      <c r="U154"/>
    </row>
    <row r="155" spans="1:21" ht="14.25" customHeight="1" x14ac:dyDescent="0.25">
      <c r="A155" s="40" t="s">
        <v>7</v>
      </c>
      <c r="B155" s="45" t="s">
        <v>49</v>
      </c>
      <c r="C155" s="41">
        <v>1</v>
      </c>
      <c r="D155" s="41">
        <v>15</v>
      </c>
      <c r="E155" s="44">
        <v>-71.541887000000003</v>
      </c>
      <c r="F155" s="44">
        <v>-33.041944999999998</v>
      </c>
      <c r="G155" s="50">
        <v>15342.87890625</v>
      </c>
      <c r="H155" s="41">
        <v>1</v>
      </c>
      <c r="I155" s="41">
        <v>0</v>
      </c>
      <c r="J155" s="41">
        <v>0</v>
      </c>
      <c r="K155" s="42">
        <v>0</v>
      </c>
      <c r="L155" s="43">
        <v>1</v>
      </c>
      <c r="M155" s="20"/>
      <c r="O155"/>
      <c r="P155"/>
      <c r="Q155"/>
      <c r="R155"/>
      <c r="S155"/>
      <c r="T155"/>
      <c r="U155"/>
    </row>
    <row r="156" spans="1:21" ht="14.25" customHeight="1" x14ac:dyDescent="0.25">
      <c r="A156" s="40" t="s">
        <v>7</v>
      </c>
      <c r="B156" s="45" t="s">
        <v>49</v>
      </c>
      <c r="C156" s="41">
        <v>1</v>
      </c>
      <c r="D156" s="41">
        <v>16</v>
      </c>
      <c r="E156" s="44">
        <v>-71.538956999999996</v>
      </c>
      <c r="F156" s="44">
        <v>-33.046512999999997</v>
      </c>
      <c r="G156" s="50">
        <v>16087.5693359375</v>
      </c>
      <c r="H156" s="41">
        <v>1</v>
      </c>
      <c r="I156" s="41">
        <v>0</v>
      </c>
      <c r="J156" s="41">
        <v>0</v>
      </c>
      <c r="K156" s="42">
        <v>0</v>
      </c>
      <c r="L156" s="43">
        <v>1</v>
      </c>
      <c r="M156" s="20"/>
      <c r="O156"/>
      <c r="P156"/>
      <c r="Q156"/>
      <c r="R156"/>
      <c r="S156"/>
      <c r="T156"/>
      <c r="U156"/>
    </row>
    <row r="157" spans="1:21" ht="14.25" customHeight="1" x14ac:dyDescent="0.25">
      <c r="A157" s="40" t="s">
        <v>7</v>
      </c>
      <c r="B157" s="45" t="s">
        <v>49</v>
      </c>
      <c r="C157" s="41">
        <v>1</v>
      </c>
      <c r="D157" s="41">
        <v>17</v>
      </c>
      <c r="E157" s="44">
        <v>-71.536736000000005</v>
      </c>
      <c r="F157" s="44">
        <v>-33.052725000000002</v>
      </c>
      <c r="G157" s="50">
        <v>16841.841796875</v>
      </c>
      <c r="H157" s="41">
        <v>1</v>
      </c>
      <c r="I157" s="41">
        <v>0</v>
      </c>
      <c r="J157" s="41">
        <v>0</v>
      </c>
      <c r="K157" s="42">
        <v>0</v>
      </c>
      <c r="L157" s="43">
        <v>1</v>
      </c>
      <c r="M157" s="20"/>
      <c r="O157"/>
      <c r="P157"/>
      <c r="Q157"/>
      <c r="R157"/>
      <c r="S157"/>
      <c r="T157"/>
      <c r="U157"/>
    </row>
    <row r="158" spans="1:21" ht="14.25" customHeight="1" x14ac:dyDescent="0.25">
      <c r="A158" s="40" t="s">
        <v>7</v>
      </c>
      <c r="B158" s="45" t="s">
        <v>49</v>
      </c>
      <c r="C158" s="41">
        <v>1</v>
      </c>
      <c r="D158" s="41">
        <v>18</v>
      </c>
      <c r="E158" s="44">
        <v>-71.53519</v>
      </c>
      <c r="F158" s="44">
        <v>-33.055393000000002</v>
      </c>
      <c r="G158" s="50">
        <v>17183.458984375</v>
      </c>
      <c r="H158" s="41">
        <v>1</v>
      </c>
      <c r="I158" s="41">
        <v>0</v>
      </c>
      <c r="J158" s="41">
        <v>0</v>
      </c>
      <c r="K158" s="42">
        <v>0</v>
      </c>
      <c r="L158" s="43">
        <v>1</v>
      </c>
      <c r="M158" s="20"/>
      <c r="O158"/>
      <c r="P158"/>
      <c r="Q158"/>
      <c r="R158"/>
      <c r="S158"/>
      <c r="T158"/>
      <c r="U158"/>
    </row>
    <row r="159" spans="1:21" ht="14.25" customHeight="1" x14ac:dyDescent="0.25">
      <c r="A159" s="40" t="s">
        <v>7</v>
      </c>
      <c r="B159" s="45" t="s">
        <v>49</v>
      </c>
      <c r="C159" s="41">
        <v>1</v>
      </c>
      <c r="D159" s="41">
        <v>19</v>
      </c>
      <c r="E159" s="44">
        <v>-71.536565999999993</v>
      </c>
      <c r="F159" s="44">
        <v>-33.062688000000001</v>
      </c>
      <c r="G159" s="50">
        <v>18226.322265625</v>
      </c>
      <c r="H159" s="41">
        <v>1</v>
      </c>
      <c r="I159" s="41">
        <v>0</v>
      </c>
      <c r="J159" s="41">
        <v>0</v>
      </c>
      <c r="K159" s="42">
        <v>0</v>
      </c>
      <c r="L159" s="43">
        <v>1</v>
      </c>
      <c r="M159" s="20"/>
      <c r="O159"/>
      <c r="P159"/>
      <c r="Q159"/>
      <c r="R159"/>
      <c r="S159"/>
      <c r="T159"/>
      <c r="U159"/>
    </row>
    <row r="160" spans="1:21" ht="14.25" customHeight="1" x14ac:dyDescent="0.25">
      <c r="A160" s="40" t="s">
        <v>7</v>
      </c>
      <c r="B160" s="45" t="s">
        <v>49</v>
      </c>
      <c r="C160" s="41">
        <v>1</v>
      </c>
      <c r="D160" s="41">
        <v>20</v>
      </c>
      <c r="E160" s="44">
        <v>-71.535101999999995</v>
      </c>
      <c r="F160" s="44">
        <v>-33.058256</v>
      </c>
      <c r="G160" s="50">
        <v>20561.5859375</v>
      </c>
      <c r="H160" s="41">
        <v>1</v>
      </c>
      <c r="I160" s="41">
        <v>1</v>
      </c>
      <c r="J160" s="41">
        <v>0</v>
      </c>
      <c r="K160" s="79">
        <v>0.05</v>
      </c>
      <c r="L160" s="43">
        <v>1</v>
      </c>
      <c r="M160" s="20"/>
      <c r="O160"/>
      <c r="P160"/>
      <c r="Q160"/>
      <c r="R160"/>
      <c r="S160"/>
      <c r="T160"/>
      <c r="U160"/>
    </row>
    <row r="161" spans="1:21" ht="14.25" customHeight="1" x14ac:dyDescent="0.25">
      <c r="A161" s="40" t="s">
        <v>7</v>
      </c>
      <c r="B161" s="45" t="s">
        <v>50</v>
      </c>
      <c r="C161" s="41">
        <v>0</v>
      </c>
      <c r="D161" s="41">
        <v>1</v>
      </c>
      <c r="E161" s="44">
        <v>-71.490502000000006</v>
      </c>
      <c r="F161" s="44">
        <v>-32.995126999999997</v>
      </c>
      <c r="G161" s="50">
        <v>163.32025146484375</v>
      </c>
      <c r="H161" s="41">
        <v>1</v>
      </c>
      <c r="I161" s="41">
        <v>1</v>
      </c>
      <c r="J161" s="41">
        <v>1</v>
      </c>
      <c r="K161" s="42">
        <v>0.9</v>
      </c>
      <c r="L161" s="43">
        <v>1</v>
      </c>
      <c r="M161" s="20"/>
      <c r="O161"/>
      <c r="P161"/>
      <c r="Q161"/>
      <c r="R161"/>
      <c r="S161"/>
      <c r="T161"/>
      <c r="U161"/>
    </row>
    <row r="162" spans="1:21" ht="14.25" customHeight="1" x14ac:dyDescent="0.25">
      <c r="A162" s="40" t="s">
        <v>7</v>
      </c>
      <c r="B162" s="45" t="s">
        <v>50</v>
      </c>
      <c r="C162" s="41">
        <v>0</v>
      </c>
      <c r="D162" s="41">
        <v>2</v>
      </c>
      <c r="E162" s="44">
        <v>-71.492602000000005</v>
      </c>
      <c r="F162" s="44">
        <v>-32.992947999999998</v>
      </c>
      <c r="G162" s="50">
        <v>603.013427734375</v>
      </c>
      <c r="H162" s="41">
        <v>1</v>
      </c>
      <c r="I162" s="41">
        <v>1</v>
      </c>
      <c r="J162" s="41">
        <v>0</v>
      </c>
      <c r="K162" s="42">
        <v>0.05</v>
      </c>
      <c r="L162" s="43">
        <v>1</v>
      </c>
      <c r="M162" s="20"/>
      <c r="O162"/>
      <c r="P162"/>
      <c r="Q162"/>
      <c r="R162"/>
      <c r="S162"/>
      <c r="T162"/>
      <c r="U162"/>
    </row>
    <row r="163" spans="1:21" ht="14.25" customHeight="1" x14ac:dyDescent="0.25">
      <c r="A163" s="40" t="s">
        <v>7</v>
      </c>
      <c r="B163" s="45" t="s">
        <v>50</v>
      </c>
      <c r="C163" s="41">
        <v>0</v>
      </c>
      <c r="D163" s="41">
        <v>3</v>
      </c>
      <c r="E163" s="44">
        <v>-71.496711000000005</v>
      </c>
      <c r="F163" s="44">
        <v>-32.987487999999999</v>
      </c>
      <c r="G163" s="50">
        <v>1511.353515625</v>
      </c>
      <c r="H163" s="41">
        <v>1</v>
      </c>
      <c r="I163" s="41">
        <v>0</v>
      </c>
      <c r="J163" s="41">
        <v>0</v>
      </c>
      <c r="K163" s="42">
        <v>0</v>
      </c>
      <c r="L163" s="43">
        <v>1</v>
      </c>
      <c r="M163" s="20"/>
      <c r="O163"/>
      <c r="P163"/>
      <c r="Q163"/>
      <c r="R163"/>
      <c r="S163"/>
      <c r="T163"/>
      <c r="U163"/>
    </row>
    <row r="164" spans="1:21" ht="14.25" customHeight="1" x14ac:dyDescent="0.25">
      <c r="A164" s="40" t="s">
        <v>7</v>
      </c>
      <c r="B164" s="45" t="s">
        <v>50</v>
      </c>
      <c r="C164" s="41">
        <v>0</v>
      </c>
      <c r="D164" s="41">
        <v>4</v>
      </c>
      <c r="E164" s="44">
        <v>-71.507116999999994</v>
      </c>
      <c r="F164" s="44">
        <v>-32.987164999999997</v>
      </c>
      <c r="G164" s="50">
        <v>2825.822021484375</v>
      </c>
      <c r="H164" s="41">
        <v>1</v>
      </c>
      <c r="I164" s="41">
        <v>0</v>
      </c>
      <c r="J164" s="41">
        <v>0</v>
      </c>
      <c r="K164" s="42">
        <v>0</v>
      </c>
      <c r="L164" s="43">
        <v>1</v>
      </c>
      <c r="M164" s="20"/>
      <c r="O164"/>
      <c r="P164"/>
      <c r="Q164"/>
      <c r="R164"/>
      <c r="S164"/>
      <c r="T164"/>
      <c r="U164"/>
    </row>
    <row r="165" spans="1:21" ht="14.25" customHeight="1" x14ac:dyDescent="0.25">
      <c r="A165" s="40" t="s">
        <v>7</v>
      </c>
      <c r="B165" s="45" t="s">
        <v>50</v>
      </c>
      <c r="C165" s="41">
        <v>0</v>
      </c>
      <c r="D165" s="41">
        <v>5</v>
      </c>
      <c r="E165" s="44">
        <v>-71.502367000000007</v>
      </c>
      <c r="F165" s="44">
        <v>-32.995749000000004</v>
      </c>
      <c r="G165" s="50">
        <v>4145.51708984375</v>
      </c>
      <c r="H165" s="41">
        <v>1</v>
      </c>
      <c r="I165" s="41">
        <v>0</v>
      </c>
      <c r="J165" s="41">
        <v>0</v>
      </c>
      <c r="K165" s="42">
        <v>0</v>
      </c>
      <c r="L165" s="43">
        <v>1</v>
      </c>
      <c r="M165" s="20"/>
      <c r="O165"/>
      <c r="P165"/>
      <c r="Q165"/>
      <c r="R165"/>
      <c r="S165"/>
      <c r="T165"/>
      <c r="U165"/>
    </row>
    <row r="166" spans="1:21" ht="14.25" customHeight="1" x14ac:dyDescent="0.25">
      <c r="A166" s="40" t="s">
        <v>7</v>
      </c>
      <c r="B166" s="45" t="s">
        <v>50</v>
      </c>
      <c r="C166" s="41">
        <v>0</v>
      </c>
      <c r="D166" s="41">
        <v>6</v>
      </c>
      <c r="E166" s="44">
        <v>-71.512839999999997</v>
      </c>
      <c r="F166" s="44">
        <v>-32.99888</v>
      </c>
      <c r="G166" s="50">
        <v>5701.63623046875</v>
      </c>
      <c r="H166" s="41">
        <v>1</v>
      </c>
      <c r="I166" s="41">
        <v>0</v>
      </c>
      <c r="J166" s="41">
        <v>0</v>
      </c>
      <c r="K166" s="42">
        <v>0</v>
      </c>
      <c r="L166" s="43">
        <v>1</v>
      </c>
      <c r="M166" s="20"/>
      <c r="O166"/>
      <c r="P166"/>
      <c r="Q166"/>
      <c r="R166"/>
      <c r="S166"/>
      <c r="T166"/>
      <c r="U166"/>
    </row>
    <row r="167" spans="1:21" ht="14.25" customHeight="1" x14ac:dyDescent="0.25">
      <c r="A167" s="40" t="s">
        <v>7</v>
      </c>
      <c r="B167" s="45" t="s">
        <v>50</v>
      </c>
      <c r="C167" s="41">
        <v>0</v>
      </c>
      <c r="D167" s="41">
        <v>7</v>
      </c>
      <c r="E167" s="44">
        <v>-71.541296000000003</v>
      </c>
      <c r="F167" s="44">
        <v>-33.000861999999998</v>
      </c>
      <c r="G167" s="50">
        <v>8888.49609375</v>
      </c>
      <c r="H167" s="41">
        <v>1</v>
      </c>
      <c r="I167" s="41">
        <v>0</v>
      </c>
      <c r="J167" s="41">
        <v>0</v>
      </c>
      <c r="K167" s="42">
        <v>0</v>
      </c>
      <c r="L167" s="43">
        <v>1</v>
      </c>
      <c r="M167" s="20"/>
      <c r="O167"/>
      <c r="P167"/>
      <c r="Q167"/>
      <c r="R167"/>
      <c r="S167"/>
      <c r="T167"/>
      <c r="U167"/>
    </row>
    <row r="168" spans="1:21" ht="14.25" customHeight="1" x14ac:dyDescent="0.25">
      <c r="A168" s="40" t="s">
        <v>7</v>
      </c>
      <c r="B168" s="45" t="s">
        <v>50</v>
      </c>
      <c r="C168" s="41">
        <v>0</v>
      </c>
      <c r="D168" s="41">
        <v>8</v>
      </c>
      <c r="E168" s="44">
        <v>-71.546198000000004</v>
      </c>
      <c r="F168" s="44">
        <v>-33.008527999999998</v>
      </c>
      <c r="G168" s="50">
        <v>10105.6904296875</v>
      </c>
      <c r="H168" s="41">
        <v>1</v>
      </c>
      <c r="I168" s="41">
        <v>0</v>
      </c>
      <c r="J168" s="41">
        <v>0</v>
      </c>
      <c r="K168" s="42">
        <v>0</v>
      </c>
      <c r="L168" s="43">
        <v>1</v>
      </c>
      <c r="M168" s="20"/>
      <c r="O168"/>
      <c r="P168"/>
      <c r="Q168"/>
      <c r="R168"/>
      <c r="S168"/>
      <c r="T168"/>
      <c r="U168"/>
    </row>
    <row r="169" spans="1:21" ht="14.25" customHeight="1" x14ac:dyDescent="0.25">
      <c r="A169" s="40" t="s">
        <v>7</v>
      </c>
      <c r="B169" s="45" t="s">
        <v>50</v>
      </c>
      <c r="C169" s="41">
        <v>0</v>
      </c>
      <c r="D169" s="41">
        <v>9</v>
      </c>
      <c r="E169" s="44">
        <v>-71.546654000000004</v>
      </c>
      <c r="F169" s="44">
        <v>-33.018614999999997</v>
      </c>
      <c r="G169" s="50">
        <v>11626.5224609375</v>
      </c>
      <c r="H169" s="41">
        <v>1</v>
      </c>
      <c r="I169" s="41">
        <v>0</v>
      </c>
      <c r="J169" s="41">
        <v>0</v>
      </c>
      <c r="K169" s="42">
        <v>0</v>
      </c>
      <c r="L169" s="43">
        <v>1</v>
      </c>
      <c r="M169" s="20"/>
      <c r="O169"/>
      <c r="P169"/>
      <c r="Q169"/>
      <c r="R169"/>
      <c r="S169"/>
      <c r="T169"/>
      <c r="U169"/>
    </row>
    <row r="170" spans="1:21" ht="14.25" customHeight="1" x14ac:dyDescent="0.25">
      <c r="A170" s="40" t="s">
        <v>7</v>
      </c>
      <c r="B170" s="45" t="s">
        <v>50</v>
      </c>
      <c r="C170" s="41">
        <v>0</v>
      </c>
      <c r="D170" s="41">
        <v>10</v>
      </c>
      <c r="E170" s="44">
        <v>-71.553539000000001</v>
      </c>
      <c r="F170" s="44">
        <v>-33.023733</v>
      </c>
      <c r="G170" s="50">
        <v>12813.5439453125</v>
      </c>
      <c r="H170" s="41">
        <v>1</v>
      </c>
      <c r="I170" s="41">
        <v>0</v>
      </c>
      <c r="J170" s="41">
        <v>0</v>
      </c>
      <c r="K170" s="42">
        <v>0</v>
      </c>
      <c r="L170" s="43">
        <v>1</v>
      </c>
      <c r="M170" s="20"/>
      <c r="O170"/>
      <c r="P170"/>
      <c r="Q170"/>
      <c r="R170"/>
      <c r="S170"/>
      <c r="T170"/>
      <c r="U170"/>
    </row>
    <row r="171" spans="1:21" ht="14.25" customHeight="1" x14ac:dyDescent="0.25">
      <c r="A171" s="40" t="s">
        <v>7</v>
      </c>
      <c r="B171" s="45" t="s">
        <v>50</v>
      </c>
      <c r="C171" s="41">
        <v>0</v>
      </c>
      <c r="D171" s="41">
        <v>11</v>
      </c>
      <c r="E171" s="44">
        <v>-71.564079000000007</v>
      </c>
      <c r="F171" s="44">
        <v>-33.030887</v>
      </c>
      <c r="G171" s="50">
        <v>14596.33984375</v>
      </c>
      <c r="H171" s="41">
        <v>1</v>
      </c>
      <c r="I171" s="41">
        <v>0</v>
      </c>
      <c r="J171" s="41">
        <v>0</v>
      </c>
      <c r="K171" s="42">
        <v>0</v>
      </c>
      <c r="L171" s="43">
        <v>1</v>
      </c>
      <c r="M171" s="20"/>
      <c r="O171"/>
      <c r="P171"/>
      <c r="Q171"/>
      <c r="R171"/>
      <c r="S171"/>
      <c r="T171"/>
      <c r="U171"/>
    </row>
    <row r="172" spans="1:21" ht="14.25" customHeight="1" x14ac:dyDescent="0.25">
      <c r="A172" s="40" t="s">
        <v>7</v>
      </c>
      <c r="B172" s="45" t="s">
        <v>50</v>
      </c>
      <c r="C172" s="41">
        <v>0</v>
      </c>
      <c r="D172" s="41">
        <v>12</v>
      </c>
      <c r="E172" s="44">
        <v>-71.570514000000003</v>
      </c>
      <c r="F172" s="44">
        <v>-33.034745999999998</v>
      </c>
      <c r="G172" s="50">
        <v>15431.0126953125</v>
      </c>
      <c r="H172" s="41">
        <v>1</v>
      </c>
      <c r="I172" s="41">
        <v>0</v>
      </c>
      <c r="J172" s="41">
        <v>0</v>
      </c>
      <c r="K172" s="42">
        <v>0</v>
      </c>
      <c r="L172" s="43">
        <v>1</v>
      </c>
      <c r="M172" s="20"/>
      <c r="O172"/>
      <c r="P172"/>
      <c r="Q172"/>
      <c r="R172"/>
      <c r="S172"/>
      <c r="T172"/>
      <c r="U172"/>
    </row>
    <row r="173" spans="1:21" ht="14.25" customHeight="1" x14ac:dyDescent="0.25">
      <c r="A173" s="40" t="s">
        <v>7</v>
      </c>
      <c r="B173" s="45" t="s">
        <v>50</v>
      </c>
      <c r="C173" s="41">
        <v>0</v>
      </c>
      <c r="D173" s="41">
        <v>13</v>
      </c>
      <c r="E173" s="44">
        <v>-71.563710999999998</v>
      </c>
      <c r="F173" s="44">
        <v>-33.047756999999997</v>
      </c>
      <c r="G173" s="50">
        <v>17871.66796875</v>
      </c>
      <c r="H173" s="41">
        <v>1</v>
      </c>
      <c r="I173" s="41">
        <v>0</v>
      </c>
      <c r="J173" s="41">
        <v>0</v>
      </c>
      <c r="K173" s="42">
        <v>0</v>
      </c>
      <c r="L173" s="43">
        <v>1</v>
      </c>
      <c r="M173" s="20"/>
      <c r="O173"/>
      <c r="P173"/>
      <c r="Q173"/>
      <c r="R173"/>
      <c r="S173"/>
      <c r="T173"/>
      <c r="U173"/>
    </row>
    <row r="174" spans="1:21" ht="14.25" customHeight="1" x14ac:dyDescent="0.25">
      <c r="A174" s="40" t="s">
        <v>7</v>
      </c>
      <c r="B174" s="45" t="s">
        <v>50</v>
      </c>
      <c r="C174" s="41">
        <v>0</v>
      </c>
      <c r="D174" s="41">
        <v>14</v>
      </c>
      <c r="E174" s="44">
        <v>-71.566010000000006</v>
      </c>
      <c r="F174" s="44">
        <v>-33.112481000000002</v>
      </c>
      <c r="G174" s="50">
        <v>27458.896484375</v>
      </c>
      <c r="H174" s="41">
        <v>1</v>
      </c>
      <c r="I174" s="41">
        <v>0</v>
      </c>
      <c r="J174" s="41">
        <v>0</v>
      </c>
      <c r="K174" s="42">
        <v>0</v>
      </c>
      <c r="L174" s="43">
        <v>1</v>
      </c>
      <c r="M174" s="20"/>
      <c r="O174"/>
      <c r="P174"/>
      <c r="Q174"/>
      <c r="R174"/>
      <c r="S174"/>
      <c r="T174"/>
      <c r="U174"/>
    </row>
    <row r="175" spans="1:21" ht="14.25" customHeight="1" x14ac:dyDescent="0.25">
      <c r="A175" s="40" t="s">
        <v>7</v>
      </c>
      <c r="B175" s="45" t="s">
        <v>50</v>
      </c>
      <c r="C175" s="41">
        <v>0</v>
      </c>
      <c r="D175" s="41">
        <v>15</v>
      </c>
      <c r="E175" s="44">
        <v>-71.574506999999997</v>
      </c>
      <c r="F175" s="44">
        <v>-33.111823000000001</v>
      </c>
      <c r="G175" s="50">
        <v>28255.33984375</v>
      </c>
      <c r="H175" s="41">
        <v>1</v>
      </c>
      <c r="I175" s="41">
        <v>0</v>
      </c>
      <c r="J175" s="41">
        <v>0</v>
      </c>
      <c r="K175" s="42">
        <v>0</v>
      </c>
      <c r="L175" s="43">
        <v>1</v>
      </c>
      <c r="M175" s="20"/>
      <c r="O175"/>
      <c r="P175"/>
      <c r="Q175"/>
      <c r="R175"/>
      <c r="S175"/>
      <c r="T175"/>
      <c r="U175"/>
    </row>
    <row r="176" spans="1:21" ht="14.25" customHeight="1" x14ac:dyDescent="0.25">
      <c r="A176" s="40" t="s">
        <v>7</v>
      </c>
      <c r="B176" s="45" t="s">
        <v>50</v>
      </c>
      <c r="C176" s="41">
        <v>0</v>
      </c>
      <c r="D176" s="41">
        <v>16</v>
      </c>
      <c r="E176" s="44">
        <v>-71.579278000000002</v>
      </c>
      <c r="F176" s="44">
        <v>-33.118122999999997</v>
      </c>
      <c r="G176" s="50">
        <v>29427.017578125</v>
      </c>
      <c r="H176" s="41">
        <v>1</v>
      </c>
      <c r="I176" s="41">
        <v>0</v>
      </c>
      <c r="J176" s="41">
        <v>0</v>
      </c>
      <c r="K176" s="42">
        <v>0</v>
      </c>
      <c r="L176" s="43">
        <v>1</v>
      </c>
      <c r="M176" s="20"/>
      <c r="O176"/>
      <c r="P176"/>
      <c r="Q176"/>
      <c r="R176"/>
      <c r="S176"/>
      <c r="T176"/>
      <c r="U176"/>
    </row>
    <row r="177" spans="1:21" ht="14.25" customHeight="1" x14ac:dyDescent="0.25">
      <c r="A177" s="40" t="s">
        <v>7</v>
      </c>
      <c r="B177" s="45" t="s">
        <v>50</v>
      </c>
      <c r="C177" s="41">
        <v>0</v>
      </c>
      <c r="D177" s="41">
        <v>17</v>
      </c>
      <c r="E177" s="44">
        <v>-71.574685000000002</v>
      </c>
      <c r="F177" s="44">
        <v>-33.121040000000001</v>
      </c>
      <c r="G177" s="50">
        <v>30426.974609375</v>
      </c>
      <c r="H177" s="41">
        <v>1</v>
      </c>
      <c r="I177" s="41">
        <v>0</v>
      </c>
      <c r="J177" s="41">
        <v>0</v>
      </c>
      <c r="K177" s="42">
        <v>0</v>
      </c>
      <c r="L177" s="43">
        <v>1</v>
      </c>
      <c r="M177" s="20"/>
      <c r="O177"/>
      <c r="P177"/>
      <c r="Q177"/>
      <c r="R177"/>
      <c r="S177"/>
      <c r="T177"/>
      <c r="U177"/>
    </row>
    <row r="178" spans="1:21" ht="14.25" customHeight="1" x14ac:dyDescent="0.25">
      <c r="A178" s="40" t="s">
        <v>7</v>
      </c>
      <c r="B178" s="45" t="s">
        <v>50</v>
      </c>
      <c r="C178" s="41">
        <v>0</v>
      </c>
      <c r="D178" s="41">
        <v>18</v>
      </c>
      <c r="E178" s="44">
        <v>-71.570353999999995</v>
      </c>
      <c r="F178" s="44">
        <v>-33.126686999999997</v>
      </c>
      <c r="G178" s="50">
        <v>31396.046875</v>
      </c>
      <c r="H178" s="41">
        <v>1</v>
      </c>
      <c r="I178" s="41">
        <v>0</v>
      </c>
      <c r="J178" s="41">
        <v>0</v>
      </c>
      <c r="K178" s="42">
        <v>0</v>
      </c>
      <c r="L178" s="43">
        <v>1</v>
      </c>
      <c r="M178" s="20"/>
      <c r="O178"/>
      <c r="P178"/>
      <c r="Q178"/>
      <c r="R178"/>
      <c r="S178"/>
      <c r="T178"/>
      <c r="U178"/>
    </row>
    <row r="179" spans="1:21" ht="14.25" customHeight="1" x14ac:dyDescent="0.25">
      <c r="A179" s="40" t="s">
        <v>7</v>
      </c>
      <c r="B179" s="45" t="s">
        <v>50</v>
      </c>
      <c r="C179" s="41">
        <v>0</v>
      </c>
      <c r="D179" s="41">
        <v>19</v>
      </c>
      <c r="E179" s="44">
        <v>-71.565630999999996</v>
      </c>
      <c r="F179" s="44">
        <v>-33.131281000000001</v>
      </c>
      <c r="G179" s="50">
        <v>32072.3046875</v>
      </c>
      <c r="H179" s="41">
        <v>1</v>
      </c>
      <c r="I179" s="41">
        <v>0</v>
      </c>
      <c r="J179" s="41">
        <v>0</v>
      </c>
      <c r="K179" s="42">
        <v>0</v>
      </c>
      <c r="L179" s="43">
        <v>1</v>
      </c>
      <c r="M179" s="20"/>
      <c r="O179"/>
      <c r="P179"/>
      <c r="Q179"/>
      <c r="R179"/>
      <c r="S179"/>
      <c r="T179"/>
      <c r="U179"/>
    </row>
    <row r="180" spans="1:21" ht="14.25" customHeight="1" x14ac:dyDescent="0.25">
      <c r="A180" s="40" t="s">
        <v>7</v>
      </c>
      <c r="B180" s="45" t="s">
        <v>50</v>
      </c>
      <c r="C180" s="41">
        <v>0</v>
      </c>
      <c r="D180" s="41">
        <v>20</v>
      </c>
      <c r="E180" s="44">
        <v>-71.562629999999999</v>
      </c>
      <c r="F180" s="44">
        <v>-33.138075000000001</v>
      </c>
      <c r="G180" s="50">
        <v>34235.0859375</v>
      </c>
      <c r="H180" s="41">
        <v>1</v>
      </c>
      <c r="I180" s="41">
        <v>0</v>
      </c>
      <c r="J180" s="41">
        <v>0</v>
      </c>
      <c r="K180" s="42">
        <v>0</v>
      </c>
      <c r="L180" s="43">
        <v>1</v>
      </c>
      <c r="M180" s="20"/>
      <c r="O180"/>
      <c r="P180"/>
      <c r="Q180"/>
      <c r="R180"/>
      <c r="S180"/>
      <c r="T180"/>
      <c r="U180"/>
    </row>
    <row r="181" spans="1:21" ht="14.25" customHeight="1" x14ac:dyDescent="0.25">
      <c r="A181" s="40" t="s">
        <v>7</v>
      </c>
      <c r="B181" s="45" t="s">
        <v>50</v>
      </c>
      <c r="C181" s="41">
        <v>0</v>
      </c>
      <c r="D181" s="41">
        <v>21</v>
      </c>
      <c r="E181" s="44">
        <v>-71.557147000000001</v>
      </c>
      <c r="F181" s="44">
        <v>-33.133133999999998</v>
      </c>
      <c r="G181" s="50">
        <v>35044.2734375</v>
      </c>
      <c r="H181" s="41">
        <v>1</v>
      </c>
      <c r="I181" s="41">
        <v>1</v>
      </c>
      <c r="J181" s="41">
        <v>0</v>
      </c>
      <c r="K181" s="42">
        <v>0.05</v>
      </c>
      <c r="L181" s="43">
        <v>1</v>
      </c>
      <c r="M181" s="20"/>
      <c r="O181"/>
      <c r="P181"/>
      <c r="Q181"/>
      <c r="R181"/>
      <c r="S181"/>
      <c r="T181"/>
      <c r="U181"/>
    </row>
    <row r="182" spans="1:21" ht="14.25" customHeight="1" x14ac:dyDescent="0.25">
      <c r="A182" s="40" t="s">
        <v>7</v>
      </c>
      <c r="B182" s="45" t="s">
        <v>50</v>
      </c>
      <c r="C182" s="41">
        <v>1</v>
      </c>
      <c r="D182" s="41">
        <v>1</v>
      </c>
      <c r="E182" s="44">
        <v>-71.558864999999997</v>
      </c>
      <c r="F182" s="44">
        <v>-33.134407000000003</v>
      </c>
      <c r="G182" s="50">
        <v>375.50543212890625</v>
      </c>
      <c r="H182" s="41">
        <v>1</v>
      </c>
      <c r="I182" s="41">
        <v>1</v>
      </c>
      <c r="J182" s="41">
        <v>0</v>
      </c>
      <c r="K182" s="42">
        <v>0.9</v>
      </c>
      <c r="L182" s="43">
        <v>1</v>
      </c>
      <c r="M182" s="20"/>
      <c r="O182"/>
      <c r="P182"/>
      <c r="Q182"/>
      <c r="R182"/>
      <c r="S182"/>
      <c r="T182"/>
      <c r="U182"/>
    </row>
    <row r="183" spans="1:21" ht="14.25" customHeight="1" x14ac:dyDescent="0.25">
      <c r="A183" s="40" t="s">
        <v>7</v>
      </c>
      <c r="B183" s="45" t="s">
        <v>50</v>
      </c>
      <c r="C183" s="41">
        <v>1</v>
      </c>
      <c r="D183" s="41">
        <v>2</v>
      </c>
      <c r="E183" s="44">
        <v>-71.561959000000002</v>
      </c>
      <c r="F183" s="44">
        <v>-33.132834000000003</v>
      </c>
      <c r="G183" s="50">
        <v>774.85107421875</v>
      </c>
      <c r="H183" s="41">
        <v>1</v>
      </c>
      <c r="I183" s="41">
        <v>1</v>
      </c>
      <c r="J183" s="41">
        <v>0</v>
      </c>
      <c r="K183" s="42">
        <v>0.05</v>
      </c>
      <c r="L183" s="43">
        <v>1</v>
      </c>
      <c r="M183" s="20"/>
      <c r="O183"/>
      <c r="P183"/>
      <c r="Q183"/>
      <c r="R183"/>
      <c r="S183"/>
      <c r="T183"/>
      <c r="U183"/>
    </row>
    <row r="184" spans="1:21" ht="14.25" customHeight="1" x14ac:dyDescent="0.25">
      <c r="A184" s="40" t="s">
        <v>7</v>
      </c>
      <c r="B184" s="45" t="s">
        <v>50</v>
      </c>
      <c r="C184" s="41">
        <v>1</v>
      </c>
      <c r="D184" s="41">
        <v>3</v>
      </c>
      <c r="E184" s="44">
        <v>-71.565668000000002</v>
      </c>
      <c r="F184" s="44">
        <v>-33.131236000000001</v>
      </c>
      <c r="G184" s="50">
        <v>1287.0902099609375</v>
      </c>
      <c r="H184" s="41">
        <v>1</v>
      </c>
      <c r="I184" s="41">
        <v>0</v>
      </c>
      <c r="J184" s="41">
        <v>0</v>
      </c>
      <c r="K184" s="42">
        <v>0</v>
      </c>
      <c r="L184" s="43">
        <v>1</v>
      </c>
      <c r="M184" s="20"/>
      <c r="O184"/>
      <c r="P184"/>
      <c r="Q184"/>
      <c r="R184"/>
      <c r="S184"/>
      <c r="T184"/>
      <c r="U184"/>
    </row>
    <row r="185" spans="1:21" ht="14.25" customHeight="1" x14ac:dyDescent="0.25">
      <c r="A185" s="40" t="s">
        <v>7</v>
      </c>
      <c r="B185" s="45" t="s">
        <v>50</v>
      </c>
      <c r="C185" s="41">
        <v>1</v>
      </c>
      <c r="D185" s="41">
        <v>4</v>
      </c>
      <c r="E185" s="44">
        <v>-71.570351000000002</v>
      </c>
      <c r="F185" s="44">
        <v>-33.126691999999998</v>
      </c>
      <c r="G185" s="50">
        <v>1956.663330078125</v>
      </c>
      <c r="H185" s="41">
        <v>1</v>
      </c>
      <c r="I185" s="41">
        <v>0</v>
      </c>
      <c r="J185" s="41">
        <v>0</v>
      </c>
      <c r="K185" s="42">
        <v>0</v>
      </c>
      <c r="L185" s="43">
        <v>1</v>
      </c>
      <c r="M185" s="20"/>
      <c r="O185"/>
      <c r="P185"/>
      <c r="Q185"/>
      <c r="R185"/>
      <c r="S185"/>
      <c r="T185"/>
      <c r="U185"/>
    </row>
    <row r="186" spans="1:21" ht="14.25" customHeight="1" x14ac:dyDescent="0.25">
      <c r="A186" s="40" t="s">
        <v>7</v>
      </c>
      <c r="B186" s="45" t="s">
        <v>50</v>
      </c>
      <c r="C186" s="41">
        <v>1</v>
      </c>
      <c r="D186" s="41">
        <v>5</v>
      </c>
      <c r="E186" s="44">
        <v>-71.574780000000004</v>
      </c>
      <c r="F186" s="44">
        <v>-33.120936999999998</v>
      </c>
      <c r="G186" s="50">
        <v>2978.243408203125</v>
      </c>
      <c r="H186" s="41">
        <v>1</v>
      </c>
      <c r="I186" s="41">
        <v>0</v>
      </c>
      <c r="J186" s="41">
        <v>0</v>
      </c>
      <c r="K186" s="42">
        <v>0</v>
      </c>
      <c r="L186" s="43">
        <v>1</v>
      </c>
      <c r="M186" s="20"/>
      <c r="O186"/>
      <c r="P186"/>
      <c r="Q186"/>
      <c r="R186"/>
      <c r="S186"/>
      <c r="T186"/>
      <c r="U186"/>
    </row>
    <row r="187" spans="1:21" ht="14.25" customHeight="1" x14ac:dyDescent="0.25">
      <c r="A187" s="40" t="s">
        <v>7</v>
      </c>
      <c r="B187" s="45" t="s">
        <v>50</v>
      </c>
      <c r="C187" s="41">
        <v>1</v>
      </c>
      <c r="D187" s="41">
        <v>6</v>
      </c>
      <c r="E187" s="44">
        <v>-71.579296999999997</v>
      </c>
      <c r="F187" s="44">
        <v>-33.118191000000003</v>
      </c>
      <c r="G187" s="50">
        <v>3783.4384765625</v>
      </c>
      <c r="H187" s="41">
        <v>1</v>
      </c>
      <c r="I187" s="41">
        <v>0</v>
      </c>
      <c r="J187" s="41">
        <v>0</v>
      </c>
      <c r="K187" s="42">
        <v>0</v>
      </c>
      <c r="L187" s="43">
        <v>1</v>
      </c>
      <c r="M187" s="20"/>
      <c r="O187"/>
      <c r="P187"/>
      <c r="Q187"/>
      <c r="R187"/>
      <c r="S187"/>
      <c r="T187"/>
      <c r="U187"/>
    </row>
    <row r="188" spans="1:21" ht="14.25" customHeight="1" x14ac:dyDescent="0.25">
      <c r="A188" s="40" t="s">
        <v>7</v>
      </c>
      <c r="B188" s="45" t="s">
        <v>50</v>
      </c>
      <c r="C188" s="41">
        <v>1</v>
      </c>
      <c r="D188" s="41">
        <v>7</v>
      </c>
      <c r="E188" s="44">
        <v>-71.566134000000005</v>
      </c>
      <c r="F188" s="44">
        <v>-33.113526999999998</v>
      </c>
      <c r="G188" s="50">
        <v>5648.24267578125</v>
      </c>
      <c r="H188" s="41">
        <v>1</v>
      </c>
      <c r="I188" s="41">
        <v>0</v>
      </c>
      <c r="J188" s="41">
        <v>0</v>
      </c>
      <c r="K188" s="42">
        <v>0</v>
      </c>
      <c r="L188" s="43">
        <v>1</v>
      </c>
      <c r="M188" s="20"/>
      <c r="O188"/>
      <c r="P188"/>
      <c r="Q188"/>
      <c r="R188"/>
      <c r="S188"/>
      <c r="T188"/>
      <c r="U188"/>
    </row>
    <row r="189" spans="1:21" ht="14.25" customHeight="1" x14ac:dyDescent="0.25">
      <c r="A189" s="40" t="s">
        <v>7</v>
      </c>
      <c r="B189" s="45" t="s">
        <v>50</v>
      </c>
      <c r="C189" s="41">
        <v>1</v>
      </c>
      <c r="D189" s="41">
        <v>8</v>
      </c>
      <c r="E189" s="44">
        <v>-71.563541999999998</v>
      </c>
      <c r="F189" s="44">
        <v>-33.047828000000003</v>
      </c>
      <c r="G189" s="50">
        <v>16149.9267578125</v>
      </c>
      <c r="H189" s="41">
        <v>1</v>
      </c>
      <c r="I189" s="41">
        <v>0</v>
      </c>
      <c r="J189" s="41">
        <v>0</v>
      </c>
      <c r="K189" s="42">
        <v>0</v>
      </c>
      <c r="L189" s="43">
        <v>1</v>
      </c>
      <c r="M189" s="20"/>
      <c r="O189"/>
      <c r="P189"/>
      <c r="Q189"/>
      <c r="R189"/>
      <c r="S189"/>
      <c r="T189"/>
      <c r="U189"/>
    </row>
    <row r="190" spans="1:21" ht="14.25" customHeight="1" x14ac:dyDescent="0.25">
      <c r="A190" s="40" t="s">
        <v>7</v>
      </c>
      <c r="B190" s="45" t="s">
        <v>50</v>
      </c>
      <c r="C190" s="41">
        <v>1</v>
      </c>
      <c r="D190" s="41">
        <v>9</v>
      </c>
      <c r="E190" s="44">
        <v>-71.570261000000002</v>
      </c>
      <c r="F190" s="44">
        <v>-33.034888000000002</v>
      </c>
      <c r="G190" s="50">
        <v>18579.822265625</v>
      </c>
      <c r="H190" s="41">
        <v>1</v>
      </c>
      <c r="I190" s="41">
        <v>0</v>
      </c>
      <c r="J190" s="41">
        <v>0</v>
      </c>
      <c r="K190" s="42">
        <v>0</v>
      </c>
      <c r="L190" s="43">
        <v>1</v>
      </c>
      <c r="M190" s="20"/>
      <c r="O190"/>
      <c r="P190"/>
      <c r="Q190"/>
      <c r="R190"/>
      <c r="S190"/>
      <c r="T190"/>
      <c r="U190"/>
    </row>
    <row r="191" spans="1:21" ht="14.25" customHeight="1" x14ac:dyDescent="0.25">
      <c r="A191" s="40" t="s">
        <v>7</v>
      </c>
      <c r="B191" s="45" t="s">
        <v>50</v>
      </c>
      <c r="C191" s="41">
        <v>1</v>
      </c>
      <c r="D191" s="41">
        <v>10</v>
      </c>
      <c r="E191" s="44">
        <v>-71.564100999999994</v>
      </c>
      <c r="F191" s="44">
        <v>-33.030940999999999</v>
      </c>
      <c r="G191" s="50">
        <v>19436.564453125</v>
      </c>
      <c r="H191" s="41">
        <v>1</v>
      </c>
      <c r="I191" s="41">
        <v>0</v>
      </c>
      <c r="J191" s="41">
        <v>0</v>
      </c>
      <c r="K191" s="42">
        <v>0</v>
      </c>
      <c r="L191" s="43">
        <v>1</v>
      </c>
      <c r="M191" s="20"/>
      <c r="O191"/>
      <c r="P191"/>
      <c r="Q191"/>
      <c r="R191"/>
      <c r="S191"/>
      <c r="T191"/>
      <c r="U191"/>
    </row>
    <row r="192" spans="1:21" ht="14.25" customHeight="1" x14ac:dyDescent="0.25">
      <c r="A192" s="40" t="s">
        <v>7</v>
      </c>
      <c r="B192" s="45" t="s">
        <v>50</v>
      </c>
      <c r="C192" s="41">
        <v>1</v>
      </c>
      <c r="D192" s="41">
        <v>11</v>
      </c>
      <c r="E192" s="44">
        <v>-71.557794000000001</v>
      </c>
      <c r="F192" s="44">
        <v>-33.025606000000003</v>
      </c>
      <c r="G192" s="50">
        <v>20603.19140625</v>
      </c>
      <c r="H192" s="41">
        <v>1</v>
      </c>
      <c r="I192" s="41">
        <v>0</v>
      </c>
      <c r="J192" s="41">
        <v>0</v>
      </c>
      <c r="K192" s="42">
        <v>0</v>
      </c>
      <c r="L192" s="43">
        <v>1</v>
      </c>
      <c r="M192" s="20"/>
      <c r="O192"/>
      <c r="P192"/>
      <c r="Q192"/>
      <c r="R192"/>
      <c r="S192"/>
      <c r="T192"/>
      <c r="U192"/>
    </row>
    <row r="193" spans="1:21" ht="14.25" customHeight="1" x14ac:dyDescent="0.25">
      <c r="A193" s="40" t="s">
        <v>7</v>
      </c>
      <c r="B193" s="45" t="s">
        <v>50</v>
      </c>
      <c r="C193" s="41">
        <v>1</v>
      </c>
      <c r="D193" s="41">
        <v>12</v>
      </c>
      <c r="E193" s="44">
        <v>-71.544821999999996</v>
      </c>
      <c r="F193" s="44">
        <v>-33.021985999999998</v>
      </c>
      <c r="G193" s="50">
        <v>22326.544921875</v>
      </c>
      <c r="H193" s="41">
        <v>1</v>
      </c>
      <c r="I193" s="41">
        <v>0</v>
      </c>
      <c r="J193" s="41">
        <v>0</v>
      </c>
      <c r="K193" s="42">
        <v>0</v>
      </c>
      <c r="L193" s="43">
        <v>1</v>
      </c>
      <c r="M193" s="20"/>
      <c r="O193"/>
      <c r="P193"/>
      <c r="Q193"/>
      <c r="R193"/>
      <c r="S193"/>
      <c r="T193"/>
      <c r="U193"/>
    </row>
    <row r="194" spans="1:21" ht="14.25" customHeight="1" x14ac:dyDescent="0.25">
      <c r="A194" s="40" t="s">
        <v>7</v>
      </c>
      <c r="B194" s="45" t="s">
        <v>50</v>
      </c>
      <c r="C194" s="41">
        <v>1</v>
      </c>
      <c r="D194" s="41">
        <v>13</v>
      </c>
      <c r="E194" s="44">
        <v>-71.546199999999999</v>
      </c>
      <c r="F194" s="44">
        <v>-33.008254000000001</v>
      </c>
      <c r="G194" s="50">
        <v>24214.2734375</v>
      </c>
      <c r="H194" s="41">
        <v>1</v>
      </c>
      <c r="I194" s="41">
        <v>0</v>
      </c>
      <c r="J194" s="41">
        <v>0</v>
      </c>
      <c r="K194" s="42">
        <v>0</v>
      </c>
      <c r="L194" s="43">
        <v>1</v>
      </c>
      <c r="M194" s="20"/>
      <c r="O194"/>
      <c r="P194"/>
      <c r="Q194"/>
      <c r="R194"/>
      <c r="S194"/>
      <c r="T194"/>
      <c r="U194"/>
    </row>
    <row r="195" spans="1:21" ht="14.25" customHeight="1" x14ac:dyDescent="0.25">
      <c r="A195" s="40" t="s">
        <v>7</v>
      </c>
      <c r="B195" s="45" t="s">
        <v>50</v>
      </c>
      <c r="C195" s="41">
        <v>1</v>
      </c>
      <c r="D195" s="41">
        <v>14</v>
      </c>
      <c r="E195" s="44">
        <v>-71.541435000000007</v>
      </c>
      <c r="F195" s="44">
        <v>-33.001049999999999</v>
      </c>
      <c r="G195" s="50">
        <v>25324.25390625</v>
      </c>
      <c r="H195" s="41">
        <v>1</v>
      </c>
      <c r="I195" s="41">
        <v>0</v>
      </c>
      <c r="J195" s="41">
        <v>0</v>
      </c>
      <c r="K195" s="42">
        <v>0</v>
      </c>
      <c r="L195" s="43">
        <v>1</v>
      </c>
      <c r="M195" s="20"/>
      <c r="O195"/>
      <c r="P195"/>
      <c r="Q195"/>
      <c r="R195"/>
      <c r="S195"/>
      <c r="T195"/>
      <c r="U195"/>
    </row>
    <row r="196" spans="1:21" ht="14.25" customHeight="1" x14ac:dyDescent="0.25">
      <c r="A196" s="40" t="s">
        <v>7</v>
      </c>
      <c r="B196" s="45" t="s">
        <v>50</v>
      </c>
      <c r="C196" s="41">
        <v>1</v>
      </c>
      <c r="D196" s="41">
        <v>15</v>
      </c>
      <c r="E196" s="44">
        <v>-71.512874999999994</v>
      </c>
      <c r="F196" s="44">
        <v>-32.99906</v>
      </c>
      <c r="G196" s="50">
        <v>28514.23828125</v>
      </c>
      <c r="H196" s="41">
        <v>1</v>
      </c>
      <c r="I196" s="41">
        <v>0</v>
      </c>
      <c r="J196" s="41">
        <v>0</v>
      </c>
      <c r="K196" s="42">
        <v>0</v>
      </c>
      <c r="L196" s="43">
        <v>1</v>
      </c>
      <c r="M196" s="20"/>
      <c r="O196"/>
      <c r="P196"/>
      <c r="Q196"/>
      <c r="R196"/>
      <c r="S196"/>
      <c r="T196"/>
      <c r="U196"/>
    </row>
    <row r="197" spans="1:21" ht="14.25" customHeight="1" x14ac:dyDescent="0.25">
      <c r="A197" s="40" t="s">
        <v>7</v>
      </c>
      <c r="B197" s="45" t="s">
        <v>50</v>
      </c>
      <c r="C197" s="41">
        <v>1</v>
      </c>
      <c r="D197" s="41">
        <v>16</v>
      </c>
      <c r="E197" s="44">
        <v>-71.502410999999995</v>
      </c>
      <c r="F197" s="44">
        <v>-32.995707000000003</v>
      </c>
      <c r="G197" s="50">
        <v>30292.79296875</v>
      </c>
      <c r="H197" s="41">
        <v>1</v>
      </c>
      <c r="I197" s="41">
        <v>0</v>
      </c>
      <c r="J197" s="41">
        <v>0</v>
      </c>
      <c r="K197" s="42">
        <v>0</v>
      </c>
      <c r="L197" s="43">
        <v>1</v>
      </c>
      <c r="M197" s="20"/>
      <c r="O197"/>
      <c r="P197"/>
      <c r="Q197"/>
      <c r="R197"/>
      <c r="S197"/>
      <c r="T197"/>
      <c r="U197"/>
    </row>
    <row r="198" spans="1:21" ht="14.25" customHeight="1" x14ac:dyDescent="0.25">
      <c r="A198" s="40" t="s">
        <v>7</v>
      </c>
      <c r="B198" s="45" t="s">
        <v>50</v>
      </c>
      <c r="C198" s="41">
        <v>1</v>
      </c>
      <c r="D198" s="41">
        <v>17</v>
      </c>
      <c r="E198" s="44">
        <v>-71.50712</v>
      </c>
      <c r="F198" s="44">
        <v>-32.987164999999997</v>
      </c>
      <c r="G198" s="50">
        <v>31605.99609375</v>
      </c>
      <c r="H198" s="41">
        <v>1</v>
      </c>
      <c r="I198" s="41">
        <v>0</v>
      </c>
      <c r="J198" s="41">
        <v>0</v>
      </c>
      <c r="K198" s="42">
        <v>0</v>
      </c>
      <c r="L198" s="43">
        <v>1</v>
      </c>
      <c r="M198" s="20"/>
      <c r="O198"/>
      <c r="P198"/>
      <c r="Q198"/>
      <c r="R198"/>
      <c r="S198"/>
      <c r="T198"/>
      <c r="U198"/>
    </row>
    <row r="199" spans="1:21" ht="14.25" customHeight="1" x14ac:dyDescent="0.25">
      <c r="A199" s="40" t="s">
        <v>7</v>
      </c>
      <c r="B199" s="45" t="s">
        <v>50</v>
      </c>
      <c r="C199" s="41">
        <v>1</v>
      </c>
      <c r="D199" s="41">
        <v>18</v>
      </c>
      <c r="E199" s="44">
        <v>-71.496702999999997</v>
      </c>
      <c r="F199" s="44">
        <v>-32.987493999999998</v>
      </c>
      <c r="G199" s="50">
        <v>32921.7421875</v>
      </c>
      <c r="H199" s="41">
        <v>1</v>
      </c>
      <c r="I199" s="41">
        <v>0</v>
      </c>
      <c r="J199" s="41">
        <v>0</v>
      </c>
      <c r="K199" s="42">
        <v>0</v>
      </c>
      <c r="L199" s="43">
        <v>1</v>
      </c>
      <c r="M199" s="20"/>
      <c r="O199"/>
      <c r="P199"/>
      <c r="Q199"/>
      <c r="R199"/>
      <c r="S199"/>
      <c r="T199"/>
      <c r="U199"/>
    </row>
    <row r="200" spans="1:21" ht="14.25" customHeight="1" x14ac:dyDescent="0.25">
      <c r="A200" s="40" t="s">
        <v>7</v>
      </c>
      <c r="B200" s="45" t="s">
        <v>50</v>
      </c>
      <c r="C200" s="41">
        <v>1</v>
      </c>
      <c r="D200" s="41">
        <v>19</v>
      </c>
      <c r="E200" s="44">
        <v>-71.493643000000006</v>
      </c>
      <c r="F200" s="44">
        <v>-32.992117</v>
      </c>
      <c r="G200" s="50">
        <v>33639.89453125</v>
      </c>
      <c r="H200" s="41">
        <v>1</v>
      </c>
      <c r="I200" s="41">
        <v>0</v>
      </c>
      <c r="J200" s="41">
        <v>0</v>
      </c>
      <c r="K200" s="42">
        <v>0</v>
      </c>
      <c r="L200" s="43">
        <v>1</v>
      </c>
      <c r="M200" s="20"/>
      <c r="O200"/>
      <c r="P200"/>
      <c r="Q200"/>
      <c r="R200"/>
      <c r="S200"/>
      <c r="T200"/>
      <c r="U200"/>
    </row>
    <row r="201" spans="1:21" ht="14.25" customHeight="1" x14ac:dyDescent="0.25">
      <c r="A201" s="40" t="s">
        <v>7</v>
      </c>
      <c r="B201" s="45" t="s">
        <v>50</v>
      </c>
      <c r="C201" s="41">
        <v>1</v>
      </c>
      <c r="D201" s="41">
        <v>20</v>
      </c>
      <c r="E201" s="44">
        <v>-71.490495999999993</v>
      </c>
      <c r="F201" s="44">
        <v>-32.995091000000002</v>
      </c>
      <c r="G201" s="50">
        <v>34212.75390625</v>
      </c>
      <c r="H201" s="41">
        <v>1</v>
      </c>
      <c r="I201" s="41">
        <v>1</v>
      </c>
      <c r="J201" s="41">
        <v>0</v>
      </c>
      <c r="K201" s="42">
        <v>0.05</v>
      </c>
      <c r="L201" s="43">
        <v>1</v>
      </c>
      <c r="M201" s="20"/>
      <c r="O201"/>
      <c r="P201"/>
      <c r="Q201"/>
      <c r="R201"/>
      <c r="S201"/>
      <c r="T201"/>
      <c r="U201"/>
    </row>
    <row r="202" spans="1:21" ht="14.25" customHeight="1" x14ac:dyDescent="0.25">
      <c r="A202" s="40" t="s">
        <v>7</v>
      </c>
      <c r="B202" s="45" t="s">
        <v>52</v>
      </c>
      <c r="C202" s="41">
        <v>0</v>
      </c>
      <c r="D202" s="41">
        <v>1</v>
      </c>
      <c r="E202" s="44">
        <v>-71.532152999999994</v>
      </c>
      <c r="F202" s="44">
        <v>-33.046660000000003</v>
      </c>
      <c r="G202" s="50">
        <v>107.31732177734375</v>
      </c>
      <c r="H202" s="41">
        <v>1</v>
      </c>
      <c r="I202" s="41">
        <v>1</v>
      </c>
      <c r="J202" s="41">
        <v>1</v>
      </c>
      <c r="K202" s="42">
        <v>0.9</v>
      </c>
      <c r="L202" s="43">
        <v>1</v>
      </c>
      <c r="M202" s="20"/>
      <c r="O202"/>
      <c r="P202"/>
      <c r="Q202"/>
      <c r="R202"/>
      <c r="S202"/>
      <c r="T202"/>
      <c r="U202"/>
    </row>
    <row r="203" spans="1:21" ht="14.25" customHeight="1" x14ac:dyDescent="0.25">
      <c r="A203" s="40" t="s">
        <v>7</v>
      </c>
      <c r="B203" s="45" t="s">
        <v>52</v>
      </c>
      <c r="C203" s="41">
        <v>0</v>
      </c>
      <c r="D203" s="41">
        <v>2</v>
      </c>
      <c r="E203" s="44">
        <v>-71.534144999999995</v>
      </c>
      <c r="F203" s="44">
        <v>-33.043489000000001</v>
      </c>
      <c r="G203" s="50">
        <v>566.20458984375</v>
      </c>
      <c r="H203" s="41">
        <v>1</v>
      </c>
      <c r="I203" s="41">
        <v>1</v>
      </c>
      <c r="J203" s="41">
        <v>0</v>
      </c>
      <c r="K203" s="42">
        <v>0.05</v>
      </c>
      <c r="L203" s="43">
        <v>1</v>
      </c>
      <c r="M203" s="20"/>
      <c r="O203"/>
      <c r="P203"/>
      <c r="Q203"/>
      <c r="R203"/>
      <c r="S203"/>
      <c r="T203"/>
      <c r="U203"/>
    </row>
    <row r="204" spans="1:21" ht="14.25" customHeight="1" x14ac:dyDescent="0.25">
      <c r="A204" s="40" t="s">
        <v>7</v>
      </c>
      <c r="B204" s="45" t="s">
        <v>52</v>
      </c>
      <c r="C204" s="41">
        <v>0</v>
      </c>
      <c r="D204" s="41">
        <v>3</v>
      </c>
      <c r="E204" s="44">
        <v>-71.531998999999999</v>
      </c>
      <c r="F204" s="44">
        <v>-33.042025000000002</v>
      </c>
      <c r="G204" s="50">
        <v>1164.86083984375</v>
      </c>
      <c r="H204" s="41">
        <v>1</v>
      </c>
      <c r="I204" s="41">
        <v>0</v>
      </c>
      <c r="J204" s="41">
        <v>0</v>
      </c>
      <c r="K204" s="42">
        <v>0</v>
      </c>
      <c r="L204" s="43">
        <v>1</v>
      </c>
      <c r="M204" s="20"/>
      <c r="O204"/>
      <c r="P204"/>
      <c r="Q204"/>
      <c r="R204"/>
      <c r="S204"/>
      <c r="T204"/>
      <c r="U204"/>
    </row>
    <row r="205" spans="1:21" ht="14.25" customHeight="1" x14ac:dyDescent="0.25">
      <c r="A205" s="40" t="s">
        <v>7</v>
      </c>
      <c r="B205" s="45" t="s">
        <v>52</v>
      </c>
      <c r="C205" s="41">
        <v>0</v>
      </c>
      <c r="D205" s="41">
        <v>4</v>
      </c>
      <c r="E205" s="44">
        <v>-71.528915999999995</v>
      </c>
      <c r="F205" s="44">
        <v>-33.042847999999999</v>
      </c>
      <c r="G205" s="50">
        <v>1697.4842529296875</v>
      </c>
      <c r="H205" s="41">
        <v>1</v>
      </c>
      <c r="I205" s="41">
        <v>0</v>
      </c>
      <c r="J205" s="41">
        <v>0</v>
      </c>
      <c r="K205" s="42">
        <v>0</v>
      </c>
      <c r="L205" s="43">
        <v>1</v>
      </c>
      <c r="M205" s="20"/>
      <c r="O205"/>
      <c r="P205"/>
      <c r="Q205"/>
      <c r="R205"/>
      <c r="S205"/>
      <c r="T205"/>
      <c r="U205"/>
    </row>
    <row r="206" spans="1:21" ht="14.25" customHeight="1" x14ac:dyDescent="0.25">
      <c r="A206" s="40" t="s">
        <v>7</v>
      </c>
      <c r="B206" s="45" t="s">
        <v>52</v>
      </c>
      <c r="C206" s="41">
        <v>0</v>
      </c>
      <c r="D206" s="41">
        <v>5</v>
      </c>
      <c r="E206" s="44">
        <v>-71.526163999999994</v>
      </c>
      <c r="F206" s="44">
        <v>-33.040880999999999</v>
      </c>
      <c r="G206" s="50">
        <v>2420.7724609375</v>
      </c>
      <c r="H206" s="41">
        <v>1</v>
      </c>
      <c r="I206" s="41">
        <v>0</v>
      </c>
      <c r="J206" s="41">
        <v>0</v>
      </c>
      <c r="K206" s="42">
        <v>0</v>
      </c>
      <c r="L206" s="43">
        <v>1</v>
      </c>
      <c r="M206" s="20"/>
      <c r="O206"/>
      <c r="P206"/>
      <c r="Q206"/>
      <c r="R206"/>
      <c r="S206"/>
      <c r="T206"/>
      <c r="U206"/>
    </row>
    <row r="207" spans="1:21" ht="14.25" customHeight="1" x14ac:dyDescent="0.25">
      <c r="A207" s="40" t="s">
        <v>7</v>
      </c>
      <c r="B207" s="45" t="s">
        <v>52</v>
      </c>
      <c r="C207" s="41">
        <v>0</v>
      </c>
      <c r="D207" s="41">
        <v>6</v>
      </c>
      <c r="E207" s="44">
        <v>-71.529387999999997</v>
      </c>
      <c r="F207" s="44">
        <v>-33.035978</v>
      </c>
      <c r="G207" s="50">
        <v>3452.676513671875</v>
      </c>
      <c r="H207" s="41">
        <v>1</v>
      </c>
      <c r="I207" s="41">
        <v>0</v>
      </c>
      <c r="J207" s="41">
        <v>0</v>
      </c>
      <c r="K207" s="42">
        <v>0</v>
      </c>
      <c r="L207" s="43">
        <v>1</v>
      </c>
      <c r="M207" s="20"/>
      <c r="O207"/>
      <c r="P207"/>
      <c r="Q207"/>
      <c r="R207"/>
      <c r="S207"/>
      <c r="T207"/>
      <c r="U207"/>
    </row>
    <row r="208" spans="1:21" ht="14.25" customHeight="1" x14ac:dyDescent="0.25">
      <c r="A208" s="40" t="s">
        <v>7</v>
      </c>
      <c r="B208" s="45" t="s">
        <v>52</v>
      </c>
      <c r="C208" s="41">
        <v>0</v>
      </c>
      <c r="D208" s="41">
        <v>7</v>
      </c>
      <c r="E208" s="44">
        <v>-71.531507000000005</v>
      </c>
      <c r="F208" s="44">
        <v>-33.034143</v>
      </c>
      <c r="G208" s="50">
        <v>4223.31396484375</v>
      </c>
      <c r="H208" s="41">
        <v>1</v>
      </c>
      <c r="I208" s="41">
        <v>0</v>
      </c>
      <c r="J208" s="41">
        <v>0</v>
      </c>
      <c r="K208" s="42">
        <v>0</v>
      </c>
      <c r="L208" s="43">
        <v>1</v>
      </c>
      <c r="M208" s="20"/>
      <c r="O208"/>
      <c r="P208"/>
      <c r="Q208"/>
      <c r="R208"/>
      <c r="S208"/>
      <c r="T208"/>
      <c r="U208"/>
    </row>
    <row r="209" spans="1:21" ht="14.25" customHeight="1" x14ac:dyDescent="0.25">
      <c r="A209" s="40" t="s">
        <v>7</v>
      </c>
      <c r="B209" s="45" t="s">
        <v>52</v>
      </c>
      <c r="C209" s="41">
        <v>0</v>
      </c>
      <c r="D209" s="41">
        <v>8</v>
      </c>
      <c r="E209" s="44">
        <v>-71.538247999999996</v>
      </c>
      <c r="F209" s="44">
        <v>-33.029688</v>
      </c>
      <c r="G209" s="50">
        <v>5048.41552734375</v>
      </c>
      <c r="H209" s="41">
        <v>1</v>
      </c>
      <c r="I209" s="41">
        <v>0</v>
      </c>
      <c r="J209" s="41">
        <v>0</v>
      </c>
      <c r="K209" s="42">
        <v>0</v>
      </c>
      <c r="L209" s="43">
        <v>1</v>
      </c>
      <c r="M209" s="20"/>
      <c r="O209"/>
      <c r="P209"/>
      <c r="Q209"/>
      <c r="R209"/>
      <c r="S209"/>
      <c r="T209"/>
      <c r="U209"/>
    </row>
    <row r="210" spans="1:21" ht="14.25" customHeight="1" x14ac:dyDescent="0.25">
      <c r="A210" s="40" t="s">
        <v>7</v>
      </c>
      <c r="B210" s="45" t="s">
        <v>52</v>
      </c>
      <c r="C210" s="41">
        <v>0</v>
      </c>
      <c r="D210" s="41">
        <v>9</v>
      </c>
      <c r="E210" s="44">
        <v>-71.542801999999995</v>
      </c>
      <c r="F210" s="44">
        <v>-33.027230000000003</v>
      </c>
      <c r="G210" s="50">
        <v>5666.71875</v>
      </c>
      <c r="H210" s="41">
        <v>1</v>
      </c>
      <c r="I210" s="41">
        <v>0</v>
      </c>
      <c r="J210" s="41">
        <v>0</v>
      </c>
      <c r="K210" s="42">
        <v>0</v>
      </c>
      <c r="L210" s="43">
        <v>1</v>
      </c>
      <c r="M210" s="20"/>
      <c r="O210"/>
      <c r="P210"/>
      <c r="Q210"/>
      <c r="R210"/>
      <c r="S210"/>
      <c r="T210"/>
      <c r="U210"/>
    </row>
    <row r="211" spans="1:21" ht="14.25" customHeight="1" x14ac:dyDescent="0.25">
      <c r="A211" s="40" t="s">
        <v>7</v>
      </c>
      <c r="B211" s="45" t="s">
        <v>52</v>
      </c>
      <c r="C211" s="41">
        <v>0</v>
      </c>
      <c r="D211" s="41">
        <v>10</v>
      </c>
      <c r="E211" s="44">
        <v>-71.548471000000006</v>
      </c>
      <c r="F211" s="44">
        <v>-33.024501000000001</v>
      </c>
      <c r="G211" s="50">
        <v>6485.2763671875</v>
      </c>
      <c r="H211" s="41">
        <v>1</v>
      </c>
      <c r="I211" s="41">
        <v>1</v>
      </c>
      <c r="J211" s="41">
        <v>0</v>
      </c>
      <c r="K211" s="42">
        <v>0.05</v>
      </c>
      <c r="L211" s="43">
        <v>1</v>
      </c>
      <c r="M211" s="20"/>
      <c r="O211"/>
      <c r="P211"/>
      <c r="Q211"/>
      <c r="R211"/>
      <c r="S211"/>
      <c r="T211"/>
      <c r="U211"/>
    </row>
    <row r="212" spans="1:21" ht="14.25" customHeight="1" x14ac:dyDescent="0.25">
      <c r="A212" s="40" t="s">
        <v>7</v>
      </c>
      <c r="B212" s="45" t="s">
        <v>52</v>
      </c>
      <c r="C212" s="41">
        <v>1</v>
      </c>
      <c r="D212" s="41">
        <v>1</v>
      </c>
      <c r="E212" s="44">
        <v>-71.551373999999996</v>
      </c>
      <c r="F212" s="44">
        <v>-33.026494999999997</v>
      </c>
      <c r="G212" s="50">
        <v>281.19122314453125</v>
      </c>
      <c r="H212" s="41">
        <v>1</v>
      </c>
      <c r="I212" s="41">
        <v>1</v>
      </c>
      <c r="J212" s="41">
        <v>0</v>
      </c>
      <c r="K212" s="42">
        <v>0.9</v>
      </c>
      <c r="L212" s="43">
        <v>1</v>
      </c>
      <c r="M212" s="20"/>
      <c r="O212"/>
      <c r="P212"/>
      <c r="Q212"/>
      <c r="R212"/>
      <c r="S212"/>
      <c r="T212"/>
      <c r="U212"/>
    </row>
    <row r="213" spans="1:21" ht="14.25" customHeight="1" x14ac:dyDescent="0.25">
      <c r="A213" s="40" t="s">
        <v>7</v>
      </c>
      <c r="B213" s="45" t="s">
        <v>52</v>
      </c>
      <c r="C213" s="41">
        <v>1</v>
      </c>
      <c r="D213" s="41">
        <v>2</v>
      </c>
      <c r="E213" s="44">
        <v>-71.546985000000006</v>
      </c>
      <c r="F213" s="44">
        <v>-33.027569999999997</v>
      </c>
      <c r="G213" s="50">
        <v>708.8897705078125</v>
      </c>
      <c r="H213" s="41">
        <v>1</v>
      </c>
      <c r="I213" s="41">
        <v>1</v>
      </c>
      <c r="J213" s="41">
        <v>0</v>
      </c>
      <c r="K213" s="42">
        <v>0.05</v>
      </c>
      <c r="L213" s="43">
        <v>1</v>
      </c>
      <c r="M213" s="20"/>
      <c r="O213"/>
      <c r="P213"/>
      <c r="Q213"/>
      <c r="R213"/>
      <c r="S213"/>
      <c r="T213"/>
      <c r="U213"/>
    </row>
    <row r="214" spans="1:21" ht="14.25" customHeight="1" x14ac:dyDescent="0.25">
      <c r="A214" s="40" t="s">
        <v>7</v>
      </c>
      <c r="B214" s="45" t="s">
        <v>52</v>
      </c>
      <c r="C214" s="41">
        <v>1</v>
      </c>
      <c r="D214" s="41">
        <v>3</v>
      </c>
      <c r="E214" s="44">
        <v>-71.541950999999997</v>
      </c>
      <c r="F214" s="44">
        <v>-33.028917</v>
      </c>
      <c r="G214" s="50">
        <v>1202.366455078125</v>
      </c>
      <c r="H214" s="41">
        <v>1</v>
      </c>
      <c r="I214" s="41">
        <v>0</v>
      </c>
      <c r="J214" s="41">
        <v>0</v>
      </c>
      <c r="K214" s="42">
        <v>0</v>
      </c>
      <c r="L214" s="43">
        <v>1</v>
      </c>
      <c r="M214" s="20"/>
      <c r="O214"/>
      <c r="P214"/>
      <c r="Q214"/>
      <c r="R214"/>
      <c r="S214"/>
      <c r="T214"/>
      <c r="U214"/>
    </row>
    <row r="215" spans="1:21" ht="14.25" customHeight="1" x14ac:dyDescent="0.25">
      <c r="A215" s="40" t="s">
        <v>7</v>
      </c>
      <c r="B215" s="45" t="s">
        <v>52</v>
      </c>
      <c r="C215" s="41">
        <v>1</v>
      </c>
      <c r="D215" s="41">
        <v>4</v>
      </c>
      <c r="E215" s="44">
        <v>-71.538310999999993</v>
      </c>
      <c r="F215" s="44">
        <v>-33.029805000000003</v>
      </c>
      <c r="G215" s="50">
        <v>1556.5322265625</v>
      </c>
      <c r="H215" s="41">
        <v>1</v>
      </c>
      <c r="I215" s="41">
        <v>0</v>
      </c>
      <c r="J215" s="41">
        <v>0</v>
      </c>
      <c r="K215" s="42">
        <v>0</v>
      </c>
      <c r="L215" s="43">
        <v>1</v>
      </c>
      <c r="M215" s="20"/>
      <c r="O215"/>
      <c r="P215"/>
      <c r="Q215"/>
      <c r="R215"/>
      <c r="S215"/>
      <c r="T215"/>
      <c r="U215"/>
    </row>
    <row r="216" spans="1:21" ht="14.25" customHeight="1" x14ac:dyDescent="0.25">
      <c r="A216" s="40" t="s">
        <v>7</v>
      </c>
      <c r="B216" s="45" t="s">
        <v>52</v>
      </c>
      <c r="C216" s="41">
        <v>1</v>
      </c>
      <c r="D216" s="41">
        <v>5</v>
      </c>
      <c r="E216" s="44">
        <v>-71.534717000000001</v>
      </c>
      <c r="F216" s="44">
        <v>-33.031471000000003</v>
      </c>
      <c r="G216" s="50">
        <v>1945.6693115234375</v>
      </c>
      <c r="H216" s="41">
        <v>1</v>
      </c>
      <c r="I216" s="41">
        <v>0</v>
      </c>
      <c r="J216" s="41">
        <v>0</v>
      </c>
      <c r="K216" s="42">
        <v>0</v>
      </c>
      <c r="L216" s="43">
        <v>1</v>
      </c>
      <c r="M216" s="20"/>
      <c r="O216"/>
      <c r="P216"/>
      <c r="Q216"/>
      <c r="R216"/>
      <c r="S216"/>
      <c r="T216"/>
      <c r="U216"/>
    </row>
    <row r="217" spans="1:21" ht="14.25" customHeight="1" x14ac:dyDescent="0.25">
      <c r="A217" s="40" t="s">
        <v>7</v>
      </c>
      <c r="B217" s="45" t="s">
        <v>52</v>
      </c>
      <c r="C217" s="41">
        <v>1</v>
      </c>
      <c r="D217" s="41">
        <v>6</v>
      </c>
      <c r="E217" s="44">
        <v>-71.531702999999993</v>
      </c>
      <c r="F217" s="44">
        <v>-33.034334000000001</v>
      </c>
      <c r="G217" s="50">
        <v>2374.9228515625</v>
      </c>
      <c r="H217" s="41">
        <v>1</v>
      </c>
      <c r="I217" s="41">
        <v>0</v>
      </c>
      <c r="J217" s="41">
        <v>0</v>
      </c>
      <c r="K217" s="42">
        <v>0</v>
      </c>
      <c r="L217" s="43">
        <v>1</v>
      </c>
      <c r="M217" s="20"/>
      <c r="O217"/>
      <c r="P217"/>
      <c r="Q217"/>
      <c r="R217"/>
      <c r="S217"/>
      <c r="T217"/>
      <c r="U217"/>
    </row>
    <row r="218" spans="1:21" ht="14.25" customHeight="1" x14ac:dyDescent="0.25">
      <c r="A218" s="40" t="s">
        <v>7</v>
      </c>
      <c r="B218" s="45" t="s">
        <v>52</v>
      </c>
      <c r="C218" s="41">
        <v>1</v>
      </c>
      <c r="D218" s="41">
        <v>7</v>
      </c>
      <c r="E218" s="44">
        <v>-71.527907999999996</v>
      </c>
      <c r="F218" s="44">
        <v>-33.037126000000001</v>
      </c>
      <c r="G218" s="50">
        <v>2923.9658203125</v>
      </c>
      <c r="H218" s="41">
        <v>1</v>
      </c>
      <c r="I218" s="41">
        <v>0</v>
      </c>
      <c r="J218" s="41">
        <v>0</v>
      </c>
      <c r="K218" s="42">
        <v>0</v>
      </c>
      <c r="L218" s="43">
        <v>1</v>
      </c>
      <c r="M218" s="20"/>
      <c r="O218"/>
      <c r="P218"/>
      <c r="Q218"/>
      <c r="R218"/>
      <c r="S218"/>
      <c r="T218"/>
      <c r="U218"/>
    </row>
    <row r="219" spans="1:21" ht="14.25" customHeight="1" x14ac:dyDescent="0.25">
      <c r="A219" s="40" t="s">
        <v>7</v>
      </c>
      <c r="B219" s="45" t="s">
        <v>52</v>
      </c>
      <c r="C219" s="41">
        <v>1</v>
      </c>
      <c r="D219" s="41">
        <v>8</v>
      </c>
      <c r="E219" s="44">
        <v>-71.526193000000006</v>
      </c>
      <c r="F219" s="44">
        <v>-33.040874000000002</v>
      </c>
      <c r="G219" s="50">
        <v>3570.921875</v>
      </c>
      <c r="H219" s="41">
        <v>1</v>
      </c>
      <c r="I219" s="41">
        <v>0</v>
      </c>
      <c r="J219" s="41">
        <v>0</v>
      </c>
      <c r="K219" s="42">
        <v>0</v>
      </c>
      <c r="L219" s="43">
        <v>1</v>
      </c>
      <c r="M219" s="20"/>
      <c r="O219"/>
      <c r="P219"/>
      <c r="Q219"/>
      <c r="R219"/>
      <c r="S219"/>
      <c r="T219"/>
      <c r="U219"/>
    </row>
    <row r="220" spans="1:21" ht="14.25" customHeight="1" x14ac:dyDescent="0.25">
      <c r="A220" s="40" t="s">
        <v>7</v>
      </c>
      <c r="B220" s="45" t="s">
        <v>52</v>
      </c>
      <c r="C220" s="41">
        <v>1</v>
      </c>
      <c r="D220" s="41">
        <v>9</v>
      </c>
      <c r="E220" s="44">
        <v>-71.528907000000004</v>
      </c>
      <c r="F220" s="44">
        <v>-33.042839999999998</v>
      </c>
      <c r="G220" s="50">
        <v>4295.80419921875</v>
      </c>
      <c r="H220" s="41">
        <v>1</v>
      </c>
      <c r="I220" s="41">
        <v>0</v>
      </c>
      <c r="J220" s="41">
        <v>0</v>
      </c>
      <c r="K220" s="42">
        <v>0</v>
      </c>
      <c r="L220" s="43">
        <v>1</v>
      </c>
      <c r="M220" s="20"/>
      <c r="O220"/>
      <c r="P220"/>
      <c r="Q220"/>
      <c r="R220"/>
      <c r="S220"/>
      <c r="T220"/>
      <c r="U220"/>
    </row>
    <row r="221" spans="1:21" ht="14.25" customHeight="1" x14ac:dyDescent="0.25">
      <c r="A221" s="40" t="s">
        <v>7</v>
      </c>
      <c r="B221" s="45" t="s">
        <v>52</v>
      </c>
      <c r="C221" s="41">
        <v>1</v>
      </c>
      <c r="D221" s="41">
        <v>10</v>
      </c>
      <c r="E221" s="44">
        <v>-71.531705000000002</v>
      </c>
      <c r="F221" s="44">
        <v>-33.043560999999997</v>
      </c>
      <c r="G221" s="50">
        <v>4642.75927734375</v>
      </c>
      <c r="H221" s="41">
        <v>1</v>
      </c>
      <c r="I221" s="41">
        <v>0</v>
      </c>
      <c r="J221" s="41">
        <v>0</v>
      </c>
      <c r="K221" s="42">
        <v>0</v>
      </c>
      <c r="L221" s="43">
        <v>1</v>
      </c>
      <c r="M221" s="20"/>
      <c r="O221"/>
      <c r="P221"/>
      <c r="Q221"/>
      <c r="R221"/>
      <c r="S221"/>
      <c r="T221"/>
      <c r="U221"/>
    </row>
    <row r="222" spans="1:21" ht="14.25" customHeight="1" x14ac:dyDescent="0.25">
      <c r="A222" s="40" t="s">
        <v>7</v>
      </c>
      <c r="B222" s="45" t="s">
        <v>52</v>
      </c>
      <c r="C222" s="41">
        <v>1</v>
      </c>
      <c r="D222" s="41">
        <v>11</v>
      </c>
      <c r="E222" s="44">
        <v>-71.532830000000004</v>
      </c>
      <c r="F222" s="44">
        <v>-33.042946000000001</v>
      </c>
      <c r="G222" s="50">
        <v>5024.123046875</v>
      </c>
      <c r="H222" s="41">
        <v>1</v>
      </c>
      <c r="I222" s="41">
        <v>0</v>
      </c>
      <c r="J222" s="41">
        <v>0</v>
      </c>
      <c r="K222" s="42">
        <v>0</v>
      </c>
      <c r="L222" s="43">
        <v>1</v>
      </c>
      <c r="M222" s="20"/>
      <c r="O222"/>
      <c r="P222"/>
      <c r="Q222"/>
      <c r="R222"/>
      <c r="S222"/>
      <c r="T222"/>
      <c r="U222"/>
    </row>
    <row r="223" spans="1:21" ht="14.25" customHeight="1" x14ac:dyDescent="0.25">
      <c r="A223" s="40" t="s">
        <v>7</v>
      </c>
      <c r="B223" s="45" t="s">
        <v>52</v>
      </c>
      <c r="C223" s="41">
        <v>1</v>
      </c>
      <c r="D223" s="41">
        <v>12</v>
      </c>
      <c r="E223" s="44">
        <v>-71.534154999999998</v>
      </c>
      <c r="F223" s="44">
        <v>-33.043481999999997</v>
      </c>
      <c r="G223" s="50">
        <v>5427.09326171875</v>
      </c>
      <c r="H223" s="41">
        <v>1</v>
      </c>
      <c r="I223" s="41">
        <v>0</v>
      </c>
      <c r="J223" s="41">
        <v>0</v>
      </c>
      <c r="K223" s="42">
        <v>0</v>
      </c>
      <c r="L223" s="43">
        <v>1</v>
      </c>
      <c r="M223" s="20"/>
      <c r="O223"/>
      <c r="P223"/>
      <c r="Q223"/>
      <c r="R223"/>
      <c r="S223"/>
      <c r="T223"/>
      <c r="U223"/>
    </row>
    <row r="224" spans="1:21" ht="14.25" customHeight="1" x14ac:dyDescent="0.25">
      <c r="A224" s="40" t="s">
        <v>7</v>
      </c>
      <c r="B224" s="45" t="s">
        <v>52</v>
      </c>
      <c r="C224" s="41">
        <v>1</v>
      </c>
      <c r="D224" s="41">
        <v>13</v>
      </c>
      <c r="E224" s="44">
        <v>-71.532166000000004</v>
      </c>
      <c r="F224" s="44">
        <v>-33.046630999999998</v>
      </c>
      <c r="G224" s="50">
        <v>5883.75439453125</v>
      </c>
      <c r="H224" s="41">
        <v>1</v>
      </c>
      <c r="I224" s="41">
        <v>1</v>
      </c>
      <c r="J224" s="41">
        <v>0</v>
      </c>
      <c r="K224" s="42">
        <v>0.05</v>
      </c>
      <c r="L224" s="43">
        <v>1</v>
      </c>
      <c r="M224" s="20"/>
      <c r="O224"/>
      <c r="P224"/>
      <c r="Q224"/>
      <c r="R224"/>
      <c r="S224"/>
      <c r="T224"/>
      <c r="U224"/>
    </row>
    <row r="225" spans="1:21" ht="14.25" customHeight="1" x14ac:dyDescent="0.25">
      <c r="A225" s="40" t="s">
        <v>7</v>
      </c>
      <c r="B225" s="45" t="s">
        <v>53</v>
      </c>
      <c r="C225" s="41">
        <v>0</v>
      </c>
      <c r="D225" s="41">
        <v>1</v>
      </c>
      <c r="E225" s="44">
        <v>-71.476296000000005</v>
      </c>
      <c r="F225" s="44">
        <v>-32.997084000000001</v>
      </c>
      <c r="G225" s="50">
        <v>195.95246887207031</v>
      </c>
      <c r="H225" s="41">
        <v>1</v>
      </c>
      <c r="I225" s="41">
        <v>1</v>
      </c>
      <c r="J225" s="41">
        <v>1</v>
      </c>
      <c r="K225" s="42">
        <v>0.9</v>
      </c>
      <c r="L225" s="43">
        <v>1</v>
      </c>
      <c r="M225" s="20"/>
      <c r="O225"/>
      <c r="P225"/>
      <c r="Q225"/>
      <c r="R225"/>
      <c r="S225"/>
      <c r="T225"/>
      <c r="U225"/>
    </row>
    <row r="226" spans="1:21" ht="14.25" customHeight="1" x14ac:dyDescent="0.25">
      <c r="A226" s="40" t="s">
        <v>7</v>
      </c>
      <c r="B226" s="45" t="s">
        <v>53</v>
      </c>
      <c r="C226" s="41">
        <v>0</v>
      </c>
      <c r="D226" s="41">
        <v>2</v>
      </c>
      <c r="E226" s="44">
        <v>-71.480770000000007</v>
      </c>
      <c r="F226" s="44">
        <v>-32.999279000000001</v>
      </c>
      <c r="G226" s="50">
        <v>869.64794921875</v>
      </c>
      <c r="H226" s="41">
        <v>1</v>
      </c>
      <c r="I226" s="41">
        <v>1</v>
      </c>
      <c r="J226" s="41">
        <v>0</v>
      </c>
      <c r="K226" s="42">
        <v>0.05</v>
      </c>
      <c r="L226" s="43">
        <v>1</v>
      </c>
      <c r="M226" s="20"/>
      <c r="O226"/>
      <c r="P226"/>
      <c r="Q226"/>
      <c r="R226"/>
      <c r="S226"/>
      <c r="T226"/>
      <c r="U226"/>
    </row>
    <row r="227" spans="1:21" ht="14.25" customHeight="1" x14ac:dyDescent="0.25">
      <c r="A227" s="40" t="s">
        <v>7</v>
      </c>
      <c r="B227" s="45" t="s">
        <v>53</v>
      </c>
      <c r="C227" s="41">
        <v>0</v>
      </c>
      <c r="D227" s="41">
        <v>3</v>
      </c>
      <c r="E227" s="44">
        <v>-71.487667999999999</v>
      </c>
      <c r="F227" s="44">
        <v>-32.996903000000003</v>
      </c>
      <c r="G227" s="50">
        <v>1734.6978759765625</v>
      </c>
      <c r="H227" s="41">
        <v>1</v>
      </c>
      <c r="I227" s="41">
        <v>0</v>
      </c>
      <c r="J227" s="41">
        <v>0</v>
      </c>
      <c r="K227" s="42">
        <v>0</v>
      </c>
      <c r="L227" s="43">
        <v>1</v>
      </c>
      <c r="M227" s="20"/>
      <c r="O227"/>
      <c r="P227"/>
      <c r="Q227"/>
      <c r="R227"/>
      <c r="S227"/>
      <c r="T227"/>
      <c r="U227"/>
    </row>
    <row r="228" spans="1:21" ht="14.25" customHeight="1" x14ac:dyDescent="0.25">
      <c r="A228" s="40" t="s">
        <v>7</v>
      </c>
      <c r="B228" s="45" t="s">
        <v>53</v>
      </c>
      <c r="C228" s="41">
        <v>0</v>
      </c>
      <c r="D228" s="41">
        <v>4</v>
      </c>
      <c r="E228" s="44">
        <v>-71.490515000000002</v>
      </c>
      <c r="F228" s="44">
        <v>-32.995199999999997</v>
      </c>
      <c r="G228" s="50">
        <v>2181.647705078125</v>
      </c>
      <c r="H228" s="41">
        <v>1</v>
      </c>
      <c r="I228" s="41">
        <v>0</v>
      </c>
      <c r="J228" s="41">
        <v>0</v>
      </c>
      <c r="K228" s="42">
        <v>0</v>
      </c>
      <c r="L228" s="43">
        <v>1</v>
      </c>
      <c r="M228" s="20"/>
      <c r="O228"/>
      <c r="P228"/>
      <c r="Q228"/>
      <c r="R228"/>
      <c r="S228"/>
      <c r="T228"/>
      <c r="U228"/>
    </row>
    <row r="229" spans="1:21" ht="14.25" customHeight="1" x14ac:dyDescent="0.25">
      <c r="A229" s="40" t="s">
        <v>7</v>
      </c>
      <c r="B229" s="45" t="s">
        <v>53</v>
      </c>
      <c r="C229" s="41">
        <v>0</v>
      </c>
      <c r="D229" s="41">
        <v>5</v>
      </c>
      <c r="E229" s="44">
        <v>-71.491658999999999</v>
      </c>
      <c r="F229" s="44">
        <v>-32.990516</v>
      </c>
      <c r="G229" s="50">
        <v>2856.3798828125</v>
      </c>
      <c r="H229" s="41">
        <v>1</v>
      </c>
      <c r="I229" s="41">
        <v>0</v>
      </c>
      <c r="J229" s="41">
        <v>0</v>
      </c>
      <c r="K229" s="42">
        <v>0</v>
      </c>
      <c r="L229" s="43">
        <v>1</v>
      </c>
      <c r="M229" s="20"/>
      <c r="O229"/>
      <c r="P229"/>
      <c r="Q229"/>
      <c r="R229"/>
      <c r="S229"/>
      <c r="T229"/>
      <c r="U229"/>
    </row>
    <row r="230" spans="1:21" ht="14.25" customHeight="1" x14ac:dyDescent="0.25">
      <c r="A230" s="40" t="s">
        <v>7</v>
      </c>
      <c r="B230" s="45" t="s">
        <v>53</v>
      </c>
      <c r="C230" s="41">
        <v>0</v>
      </c>
      <c r="D230" s="41">
        <v>6</v>
      </c>
      <c r="E230" s="44">
        <v>-71.496711000000005</v>
      </c>
      <c r="F230" s="44">
        <v>-32.987487999999999</v>
      </c>
      <c r="G230" s="50">
        <v>3535.681640625</v>
      </c>
      <c r="H230" s="41">
        <v>1</v>
      </c>
      <c r="I230" s="41">
        <v>0</v>
      </c>
      <c r="J230" s="41">
        <v>0</v>
      </c>
      <c r="K230" s="42">
        <v>0</v>
      </c>
      <c r="L230" s="43">
        <v>1</v>
      </c>
      <c r="M230" s="20"/>
      <c r="O230"/>
      <c r="P230"/>
      <c r="Q230"/>
      <c r="R230"/>
      <c r="S230"/>
      <c r="T230"/>
      <c r="U230"/>
    </row>
    <row r="231" spans="1:21" ht="14.25" customHeight="1" x14ac:dyDescent="0.25">
      <c r="A231" s="40" t="s">
        <v>7</v>
      </c>
      <c r="B231" s="45" t="s">
        <v>53</v>
      </c>
      <c r="C231" s="41">
        <v>0</v>
      </c>
      <c r="D231" s="41">
        <v>7</v>
      </c>
      <c r="E231" s="44">
        <v>-71.502367000000007</v>
      </c>
      <c r="F231" s="44">
        <v>-32.995749000000004</v>
      </c>
      <c r="G231" s="50">
        <v>5026.45556640625</v>
      </c>
      <c r="H231" s="41">
        <v>1</v>
      </c>
      <c r="I231" s="41">
        <v>0</v>
      </c>
      <c r="J231" s="41">
        <v>0</v>
      </c>
      <c r="K231" s="42">
        <v>0</v>
      </c>
      <c r="L231" s="43">
        <v>1</v>
      </c>
      <c r="M231" s="20"/>
      <c r="O231"/>
      <c r="P231"/>
      <c r="Q231"/>
      <c r="R231"/>
      <c r="S231"/>
      <c r="T231"/>
      <c r="U231"/>
    </row>
    <row r="232" spans="1:21" ht="14.25" customHeight="1" x14ac:dyDescent="0.25">
      <c r="A232" s="40" t="s">
        <v>7</v>
      </c>
      <c r="B232" s="45" t="s">
        <v>53</v>
      </c>
      <c r="C232" s="41">
        <v>0</v>
      </c>
      <c r="D232" s="41">
        <v>8</v>
      </c>
      <c r="E232" s="44">
        <v>-71.512781000000004</v>
      </c>
      <c r="F232" s="44">
        <v>-32.998899000000002</v>
      </c>
      <c r="G232" s="50">
        <v>6576.671875</v>
      </c>
      <c r="H232" s="41">
        <v>1</v>
      </c>
      <c r="I232" s="41">
        <v>0</v>
      </c>
      <c r="J232" s="41">
        <v>0</v>
      </c>
      <c r="K232" s="42">
        <v>0</v>
      </c>
      <c r="L232" s="43">
        <v>1</v>
      </c>
      <c r="M232" s="20"/>
      <c r="O232"/>
      <c r="P232"/>
      <c r="Q232"/>
      <c r="R232"/>
      <c r="S232"/>
      <c r="T232"/>
      <c r="U232"/>
    </row>
    <row r="233" spans="1:21" ht="14.25" customHeight="1" x14ac:dyDescent="0.25">
      <c r="A233" s="40" t="s">
        <v>7</v>
      </c>
      <c r="B233" s="45" t="s">
        <v>53</v>
      </c>
      <c r="C233" s="41">
        <v>0</v>
      </c>
      <c r="D233" s="41">
        <v>9</v>
      </c>
      <c r="E233" s="44">
        <v>-71.541296000000003</v>
      </c>
      <c r="F233" s="44">
        <v>-33.000861999999998</v>
      </c>
      <c r="G233" s="50">
        <v>9769.4345703125</v>
      </c>
      <c r="H233" s="41">
        <v>1</v>
      </c>
      <c r="I233" s="41">
        <v>0</v>
      </c>
      <c r="J233" s="41">
        <v>0</v>
      </c>
      <c r="K233" s="42">
        <v>0</v>
      </c>
      <c r="L233" s="43">
        <v>1</v>
      </c>
      <c r="M233" s="20"/>
      <c r="O233"/>
      <c r="P233"/>
      <c r="Q233"/>
      <c r="R233"/>
      <c r="S233"/>
      <c r="T233"/>
      <c r="U233"/>
    </row>
    <row r="234" spans="1:21" ht="14.25" customHeight="1" x14ac:dyDescent="0.25">
      <c r="A234" s="40" t="s">
        <v>7</v>
      </c>
      <c r="B234" s="45" t="s">
        <v>53</v>
      </c>
      <c r="C234" s="41">
        <v>0</v>
      </c>
      <c r="D234" s="41">
        <v>10</v>
      </c>
      <c r="E234" s="44">
        <v>-71.546198000000004</v>
      </c>
      <c r="F234" s="44">
        <v>-33.008527999999998</v>
      </c>
      <c r="G234" s="50">
        <v>11041.048828125</v>
      </c>
      <c r="H234" s="41">
        <v>1</v>
      </c>
      <c r="I234" s="41">
        <v>0</v>
      </c>
      <c r="J234" s="41">
        <v>0</v>
      </c>
      <c r="K234" s="42">
        <v>0</v>
      </c>
      <c r="L234" s="43">
        <v>1</v>
      </c>
      <c r="M234" s="20"/>
      <c r="O234"/>
      <c r="P234"/>
      <c r="Q234"/>
      <c r="R234"/>
      <c r="S234"/>
      <c r="T234"/>
      <c r="U234"/>
    </row>
    <row r="235" spans="1:21" ht="14.25" customHeight="1" x14ac:dyDescent="0.25">
      <c r="A235" s="40" t="s">
        <v>7</v>
      </c>
      <c r="B235" s="45" t="s">
        <v>53</v>
      </c>
      <c r="C235" s="41">
        <v>0</v>
      </c>
      <c r="D235" s="41">
        <v>11</v>
      </c>
      <c r="E235" s="44">
        <v>-71.546689999999998</v>
      </c>
      <c r="F235" s="44">
        <v>-33.018752999999997</v>
      </c>
      <c r="G235" s="50">
        <v>12577.5517578125</v>
      </c>
      <c r="H235" s="41">
        <v>1</v>
      </c>
      <c r="I235" s="41">
        <v>0</v>
      </c>
      <c r="J235" s="41">
        <v>0</v>
      </c>
      <c r="K235" s="42">
        <v>0</v>
      </c>
      <c r="L235" s="43">
        <v>1</v>
      </c>
      <c r="M235" s="20"/>
      <c r="O235"/>
      <c r="P235"/>
      <c r="Q235"/>
      <c r="R235"/>
      <c r="S235"/>
      <c r="T235"/>
      <c r="U235"/>
    </row>
    <row r="236" spans="1:21" ht="14.25" customHeight="1" x14ac:dyDescent="0.25">
      <c r="A236" s="40" t="s">
        <v>7</v>
      </c>
      <c r="B236" s="45" t="s">
        <v>53</v>
      </c>
      <c r="C236" s="41">
        <v>0</v>
      </c>
      <c r="D236" s="41">
        <v>12</v>
      </c>
      <c r="E236" s="44">
        <v>-71.548961000000006</v>
      </c>
      <c r="F236" s="44">
        <v>-33.024213000000003</v>
      </c>
      <c r="G236" s="50">
        <v>13294.4755859375</v>
      </c>
      <c r="H236" s="41">
        <v>1</v>
      </c>
      <c r="I236" s="41">
        <v>0</v>
      </c>
      <c r="J236" s="41">
        <v>0</v>
      </c>
      <c r="K236" s="42">
        <v>0</v>
      </c>
      <c r="L236" s="43">
        <v>1</v>
      </c>
      <c r="M236" s="20"/>
      <c r="O236"/>
      <c r="P236"/>
      <c r="Q236"/>
      <c r="R236"/>
      <c r="S236"/>
      <c r="T236"/>
      <c r="U236"/>
    </row>
    <row r="237" spans="1:21" ht="14.25" customHeight="1" x14ac:dyDescent="0.25">
      <c r="A237" s="40" t="s">
        <v>7</v>
      </c>
      <c r="B237" s="45" t="s">
        <v>53</v>
      </c>
      <c r="C237" s="41">
        <v>0</v>
      </c>
      <c r="D237" s="41">
        <v>13</v>
      </c>
      <c r="E237" s="44">
        <v>-71.553539000000001</v>
      </c>
      <c r="F237" s="44">
        <v>-33.023733</v>
      </c>
      <c r="G237" s="50">
        <v>13748.90234375</v>
      </c>
      <c r="H237" s="41">
        <v>1</v>
      </c>
      <c r="I237" s="41">
        <v>0</v>
      </c>
      <c r="J237" s="41">
        <v>0</v>
      </c>
      <c r="K237" s="42">
        <v>0</v>
      </c>
      <c r="L237" s="43">
        <v>1</v>
      </c>
      <c r="M237" s="20"/>
      <c r="O237"/>
      <c r="P237"/>
      <c r="Q237"/>
      <c r="R237"/>
      <c r="S237"/>
      <c r="T237"/>
      <c r="U237"/>
    </row>
    <row r="238" spans="1:21" ht="14.25" customHeight="1" x14ac:dyDescent="0.25">
      <c r="A238" s="40" t="s">
        <v>7</v>
      </c>
      <c r="B238" s="45" t="s">
        <v>53</v>
      </c>
      <c r="C238" s="41">
        <v>0</v>
      </c>
      <c r="D238" s="41">
        <v>14</v>
      </c>
      <c r="E238" s="44">
        <v>-71.560438000000005</v>
      </c>
      <c r="F238" s="44">
        <v>-33.034399999999998</v>
      </c>
      <c r="G238" s="50">
        <v>15994.53125</v>
      </c>
      <c r="H238" s="41">
        <v>1</v>
      </c>
      <c r="I238" s="41">
        <v>0</v>
      </c>
      <c r="J238" s="41">
        <v>0</v>
      </c>
      <c r="K238" s="42">
        <v>0</v>
      </c>
      <c r="L238" s="43">
        <v>1</v>
      </c>
      <c r="M238" s="20"/>
      <c r="O238"/>
      <c r="P238"/>
      <c r="Q238"/>
      <c r="R238"/>
      <c r="S238"/>
      <c r="T238"/>
      <c r="U238"/>
    </row>
    <row r="239" spans="1:21" ht="14.25" customHeight="1" x14ac:dyDescent="0.25">
      <c r="A239" s="40" t="s">
        <v>7</v>
      </c>
      <c r="B239" s="45" t="s">
        <v>53</v>
      </c>
      <c r="C239" s="41">
        <v>0</v>
      </c>
      <c r="D239" s="41">
        <v>15</v>
      </c>
      <c r="E239" s="44">
        <v>-71.557731000000004</v>
      </c>
      <c r="F239" s="44">
        <v>-33.044055999999998</v>
      </c>
      <c r="G239" s="50">
        <v>18202.423828125</v>
      </c>
      <c r="H239" s="41">
        <v>1</v>
      </c>
      <c r="I239" s="41">
        <v>0</v>
      </c>
      <c r="J239" s="41">
        <v>0</v>
      </c>
      <c r="K239" s="42">
        <v>0</v>
      </c>
      <c r="L239" s="43">
        <v>1</v>
      </c>
      <c r="M239" s="20"/>
      <c r="O239"/>
      <c r="P239"/>
      <c r="Q239"/>
      <c r="R239"/>
      <c r="S239"/>
      <c r="T239"/>
      <c r="U239"/>
    </row>
    <row r="240" spans="1:21" ht="14.25" customHeight="1" x14ac:dyDescent="0.25">
      <c r="A240" s="40" t="s">
        <v>7</v>
      </c>
      <c r="B240" s="45" t="s">
        <v>53</v>
      </c>
      <c r="C240" s="41">
        <v>0</v>
      </c>
      <c r="D240" s="41">
        <v>16</v>
      </c>
      <c r="E240" s="44">
        <v>-71.557800999999998</v>
      </c>
      <c r="F240" s="44">
        <v>-33.053925</v>
      </c>
      <c r="G240" s="50">
        <v>19596.017578125</v>
      </c>
      <c r="H240" s="41">
        <v>1</v>
      </c>
      <c r="I240" s="41">
        <v>0</v>
      </c>
      <c r="J240" s="41">
        <v>0</v>
      </c>
      <c r="K240" s="42">
        <v>0</v>
      </c>
      <c r="L240" s="43">
        <v>1</v>
      </c>
      <c r="M240" s="20"/>
      <c r="O240"/>
      <c r="P240"/>
      <c r="Q240"/>
      <c r="R240"/>
      <c r="S240"/>
      <c r="T240"/>
      <c r="U240"/>
    </row>
    <row r="241" spans="1:21" ht="14.25" customHeight="1" x14ac:dyDescent="0.25">
      <c r="A241" s="40" t="s">
        <v>7</v>
      </c>
      <c r="B241" s="45" t="s">
        <v>53</v>
      </c>
      <c r="C241" s="41">
        <v>0</v>
      </c>
      <c r="D241" s="41">
        <v>17</v>
      </c>
      <c r="E241" s="44">
        <v>-71.589234000000005</v>
      </c>
      <c r="F241" s="44">
        <v>-33.040308000000003</v>
      </c>
      <c r="G241" s="50">
        <v>24067.06640625</v>
      </c>
      <c r="H241" s="41">
        <v>1</v>
      </c>
      <c r="I241" s="41">
        <v>1</v>
      </c>
      <c r="J241" s="41">
        <v>0</v>
      </c>
      <c r="K241" s="42">
        <v>0.05</v>
      </c>
      <c r="L241" s="43">
        <v>1</v>
      </c>
      <c r="M241" s="20"/>
      <c r="O241"/>
      <c r="P241"/>
      <c r="Q241"/>
      <c r="R241"/>
      <c r="S241"/>
      <c r="T241"/>
      <c r="U241"/>
    </row>
    <row r="242" spans="1:21" ht="14.25" customHeight="1" x14ac:dyDescent="0.25">
      <c r="A242" s="40" t="s">
        <v>7</v>
      </c>
      <c r="B242" s="45" t="s">
        <v>53</v>
      </c>
      <c r="C242" s="41">
        <v>1</v>
      </c>
      <c r="D242" s="41">
        <v>1</v>
      </c>
      <c r="E242" s="44">
        <v>-71.589371999999997</v>
      </c>
      <c r="F242" s="44">
        <v>-33.040033000000001</v>
      </c>
      <c r="G242" s="50">
        <v>190.43342590332031</v>
      </c>
      <c r="H242" s="41">
        <v>1</v>
      </c>
      <c r="I242" s="41">
        <v>1</v>
      </c>
      <c r="J242" s="41">
        <v>0</v>
      </c>
      <c r="K242" s="42">
        <v>0.9</v>
      </c>
      <c r="L242" s="43">
        <v>1</v>
      </c>
      <c r="M242" s="20"/>
      <c r="O242"/>
      <c r="P242"/>
      <c r="Q242"/>
      <c r="R242"/>
      <c r="S242"/>
      <c r="T242"/>
      <c r="U242"/>
    </row>
    <row r="243" spans="1:21" ht="14.25" customHeight="1" x14ac:dyDescent="0.25">
      <c r="A243" s="40" t="s">
        <v>7</v>
      </c>
      <c r="B243" s="45" t="s">
        <v>53</v>
      </c>
      <c r="C243" s="41">
        <v>1</v>
      </c>
      <c r="D243" s="41">
        <v>2</v>
      </c>
      <c r="E243" s="44">
        <v>-71.557784999999996</v>
      </c>
      <c r="F243" s="44">
        <v>-33.053863</v>
      </c>
      <c r="G243" s="50">
        <v>4001.5771484375</v>
      </c>
      <c r="H243" s="41">
        <v>1</v>
      </c>
      <c r="I243" s="41">
        <v>1</v>
      </c>
      <c r="J243" s="41">
        <v>0</v>
      </c>
      <c r="K243" s="42">
        <v>0.05</v>
      </c>
      <c r="L243" s="43">
        <v>1</v>
      </c>
      <c r="M243" s="20"/>
      <c r="O243"/>
      <c r="P243"/>
      <c r="Q243"/>
      <c r="R243"/>
      <c r="S243"/>
      <c r="T243"/>
      <c r="U243"/>
    </row>
    <row r="244" spans="1:21" ht="14.25" customHeight="1" x14ac:dyDescent="0.25">
      <c r="A244" s="40" t="s">
        <v>7</v>
      </c>
      <c r="B244" s="45" t="s">
        <v>53</v>
      </c>
      <c r="C244" s="41">
        <v>1</v>
      </c>
      <c r="D244" s="41">
        <v>3</v>
      </c>
      <c r="E244" s="44">
        <v>-71.557765000000003</v>
      </c>
      <c r="F244" s="44">
        <v>-33.044077000000001</v>
      </c>
      <c r="G244" s="50">
        <v>5384.1953125</v>
      </c>
      <c r="H244" s="41">
        <v>1</v>
      </c>
      <c r="I244" s="41">
        <v>0</v>
      </c>
      <c r="J244" s="41">
        <v>0</v>
      </c>
      <c r="K244" s="42">
        <v>0</v>
      </c>
      <c r="L244" s="43">
        <v>1</v>
      </c>
      <c r="M244" s="20"/>
      <c r="O244"/>
      <c r="P244"/>
      <c r="Q244"/>
      <c r="R244"/>
      <c r="S244"/>
      <c r="T244"/>
      <c r="U244"/>
    </row>
    <row r="245" spans="1:21" ht="14.25" customHeight="1" x14ac:dyDescent="0.25">
      <c r="A245" s="40" t="s">
        <v>7</v>
      </c>
      <c r="B245" s="45" t="s">
        <v>53</v>
      </c>
      <c r="C245" s="41">
        <v>1</v>
      </c>
      <c r="D245" s="41">
        <v>4</v>
      </c>
      <c r="E245" s="44">
        <v>-71.551373999999996</v>
      </c>
      <c r="F245" s="44">
        <v>-33.026494999999997</v>
      </c>
      <c r="G245" s="50">
        <v>9720.708984375</v>
      </c>
      <c r="H245" s="41">
        <v>1</v>
      </c>
      <c r="I245" s="41">
        <v>0</v>
      </c>
      <c r="J245" s="41">
        <v>0</v>
      </c>
      <c r="K245" s="42">
        <v>0</v>
      </c>
      <c r="L245" s="43">
        <v>1</v>
      </c>
      <c r="M245" s="20"/>
      <c r="O245"/>
      <c r="P245"/>
      <c r="Q245"/>
      <c r="R245"/>
      <c r="S245"/>
      <c r="T245"/>
      <c r="U245"/>
    </row>
    <row r="246" spans="1:21" ht="14.25" customHeight="1" x14ac:dyDescent="0.25">
      <c r="A246" s="40" t="s">
        <v>7</v>
      </c>
      <c r="B246" s="45" t="s">
        <v>53</v>
      </c>
      <c r="C246" s="41">
        <v>1</v>
      </c>
      <c r="D246" s="41">
        <v>5</v>
      </c>
      <c r="E246" s="44">
        <v>-71.548861000000002</v>
      </c>
      <c r="F246" s="44">
        <v>-33.024251</v>
      </c>
      <c r="G246" s="50">
        <v>10209.7177734375</v>
      </c>
      <c r="H246" s="41">
        <v>1</v>
      </c>
      <c r="I246" s="41">
        <v>0</v>
      </c>
      <c r="J246" s="41">
        <v>0</v>
      </c>
      <c r="K246" s="42">
        <v>0</v>
      </c>
      <c r="L246" s="43">
        <v>1</v>
      </c>
      <c r="M246" s="20"/>
      <c r="O246"/>
      <c r="P246"/>
      <c r="Q246"/>
      <c r="R246"/>
      <c r="S246"/>
      <c r="T246"/>
      <c r="U246"/>
    </row>
    <row r="247" spans="1:21" ht="14.25" customHeight="1" x14ac:dyDescent="0.25">
      <c r="A247" s="40" t="s">
        <v>7</v>
      </c>
      <c r="B247" s="45" t="s">
        <v>53</v>
      </c>
      <c r="C247" s="41">
        <v>1</v>
      </c>
      <c r="D247" s="41">
        <v>6</v>
      </c>
      <c r="E247" s="44">
        <v>-71.544837999999999</v>
      </c>
      <c r="F247" s="44">
        <v>-33.022041000000002</v>
      </c>
      <c r="G247" s="50">
        <v>10828.2294921875</v>
      </c>
      <c r="H247" s="41">
        <v>1</v>
      </c>
      <c r="I247" s="41">
        <v>0</v>
      </c>
      <c r="J247" s="41">
        <v>0</v>
      </c>
      <c r="K247" s="42">
        <v>0</v>
      </c>
      <c r="L247" s="43">
        <v>1</v>
      </c>
      <c r="M247" s="20"/>
      <c r="O247"/>
      <c r="P247"/>
      <c r="Q247"/>
      <c r="R247"/>
      <c r="S247"/>
      <c r="T247"/>
      <c r="U247"/>
    </row>
    <row r="248" spans="1:21" ht="14.25" customHeight="1" x14ac:dyDescent="0.25">
      <c r="A248" s="40" t="s">
        <v>7</v>
      </c>
      <c r="B248" s="45" t="s">
        <v>53</v>
      </c>
      <c r="C248" s="41">
        <v>1</v>
      </c>
      <c r="D248" s="41">
        <v>7</v>
      </c>
      <c r="E248" s="44">
        <v>-71.546199999999999</v>
      </c>
      <c r="F248" s="44">
        <v>-33.008254000000001</v>
      </c>
      <c r="G248" s="50">
        <v>12722.2373046875</v>
      </c>
      <c r="H248" s="41">
        <v>1</v>
      </c>
      <c r="I248" s="41">
        <v>0</v>
      </c>
      <c r="J248" s="41">
        <v>0</v>
      </c>
      <c r="K248" s="42">
        <v>0</v>
      </c>
      <c r="L248" s="43">
        <v>1</v>
      </c>
      <c r="M248" s="20"/>
      <c r="O248"/>
      <c r="P248"/>
      <c r="Q248"/>
      <c r="R248"/>
      <c r="S248"/>
      <c r="T248"/>
      <c r="U248"/>
    </row>
    <row r="249" spans="1:21" ht="14.25" customHeight="1" x14ac:dyDescent="0.25">
      <c r="A249" s="40" t="s">
        <v>7</v>
      </c>
      <c r="B249" s="45" t="s">
        <v>53</v>
      </c>
      <c r="C249" s="41">
        <v>1</v>
      </c>
      <c r="D249" s="41">
        <v>8</v>
      </c>
      <c r="E249" s="44">
        <v>-71.541435000000007</v>
      </c>
      <c r="F249" s="44">
        <v>-33.001049999999999</v>
      </c>
      <c r="G249" s="50">
        <v>13832.21875</v>
      </c>
      <c r="H249" s="41">
        <v>1</v>
      </c>
      <c r="I249" s="41">
        <v>0</v>
      </c>
      <c r="J249" s="41">
        <v>0</v>
      </c>
      <c r="K249" s="42">
        <v>0</v>
      </c>
      <c r="L249" s="43">
        <v>1</v>
      </c>
      <c r="M249" s="20"/>
      <c r="O249"/>
      <c r="P249"/>
      <c r="Q249"/>
      <c r="R249"/>
      <c r="S249"/>
      <c r="T249"/>
      <c r="U249"/>
    </row>
    <row r="250" spans="1:21" ht="14.25" customHeight="1" x14ac:dyDescent="0.25">
      <c r="A250" s="40" t="s">
        <v>7</v>
      </c>
      <c r="B250" s="45" t="s">
        <v>53</v>
      </c>
      <c r="C250" s="41">
        <v>1</v>
      </c>
      <c r="D250" s="41">
        <v>9</v>
      </c>
      <c r="E250" s="44">
        <v>-71.512874999999994</v>
      </c>
      <c r="F250" s="44">
        <v>-32.99906</v>
      </c>
      <c r="G250" s="50">
        <v>17022.201171875</v>
      </c>
      <c r="H250" s="41">
        <v>1</v>
      </c>
      <c r="I250" s="41">
        <v>0</v>
      </c>
      <c r="J250" s="41">
        <v>0</v>
      </c>
      <c r="K250" s="42">
        <v>0</v>
      </c>
      <c r="L250" s="43">
        <v>1</v>
      </c>
      <c r="M250" s="20"/>
      <c r="O250"/>
      <c r="P250"/>
      <c r="Q250"/>
      <c r="R250"/>
      <c r="S250"/>
      <c r="T250"/>
      <c r="U250"/>
    </row>
    <row r="251" spans="1:21" ht="14.25" customHeight="1" x14ac:dyDescent="0.25">
      <c r="A251" s="40" t="s">
        <v>7</v>
      </c>
      <c r="B251" s="45" t="s">
        <v>53</v>
      </c>
      <c r="C251" s="41">
        <v>1</v>
      </c>
      <c r="D251" s="41">
        <v>10</v>
      </c>
      <c r="E251" s="44">
        <v>-71.502410999999995</v>
      </c>
      <c r="F251" s="44">
        <v>-32.995707000000003</v>
      </c>
      <c r="G251" s="50">
        <v>18800.755859375</v>
      </c>
      <c r="H251" s="41">
        <v>1</v>
      </c>
      <c r="I251" s="41">
        <v>0</v>
      </c>
      <c r="J251" s="41">
        <v>0</v>
      </c>
      <c r="K251" s="42">
        <v>0</v>
      </c>
      <c r="L251" s="43">
        <v>1</v>
      </c>
      <c r="M251" s="20"/>
      <c r="O251"/>
      <c r="P251"/>
      <c r="Q251"/>
      <c r="R251"/>
      <c r="S251"/>
      <c r="T251"/>
      <c r="U251"/>
    </row>
    <row r="252" spans="1:21" ht="14.25" customHeight="1" x14ac:dyDescent="0.25">
      <c r="A252" s="40" t="s">
        <v>7</v>
      </c>
      <c r="B252" s="45" t="s">
        <v>53</v>
      </c>
      <c r="C252" s="41">
        <v>1</v>
      </c>
      <c r="D252" s="41">
        <v>11</v>
      </c>
      <c r="E252" s="44">
        <v>-71.496702999999997</v>
      </c>
      <c r="F252" s="44">
        <v>-32.987493999999998</v>
      </c>
      <c r="G252" s="50">
        <v>20286.31640625</v>
      </c>
      <c r="H252" s="41">
        <v>1</v>
      </c>
      <c r="I252" s="41">
        <v>0</v>
      </c>
      <c r="J252" s="41">
        <v>0</v>
      </c>
      <c r="K252" s="42">
        <v>0</v>
      </c>
      <c r="L252" s="43">
        <v>1</v>
      </c>
      <c r="M252" s="20"/>
      <c r="O252"/>
      <c r="P252"/>
      <c r="Q252"/>
      <c r="R252"/>
      <c r="S252"/>
      <c r="T252"/>
      <c r="U252"/>
    </row>
    <row r="253" spans="1:21" ht="14.25" customHeight="1" x14ac:dyDescent="0.25">
      <c r="A253" s="40" t="s">
        <v>7</v>
      </c>
      <c r="B253" s="45" t="s">
        <v>53</v>
      </c>
      <c r="C253" s="41">
        <v>1</v>
      </c>
      <c r="D253" s="41">
        <v>12</v>
      </c>
      <c r="E253" s="44">
        <v>-71.491602999999998</v>
      </c>
      <c r="F253" s="44">
        <v>-32.990521000000001</v>
      </c>
      <c r="G253" s="50">
        <v>20969.87890625</v>
      </c>
      <c r="H253" s="41">
        <v>1</v>
      </c>
      <c r="I253" s="41">
        <v>0</v>
      </c>
      <c r="J253" s="41">
        <v>0</v>
      </c>
      <c r="K253" s="42">
        <v>0</v>
      </c>
      <c r="L253" s="43">
        <v>1</v>
      </c>
      <c r="M253" s="20"/>
      <c r="O253"/>
      <c r="P253"/>
      <c r="Q253"/>
      <c r="R253"/>
      <c r="S253"/>
      <c r="T253"/>
      <c r="U253"/>
    </row>
    <row r="254" spans="1:21" ht="14.25" customHeight="1" x14ac:dyDescent="0.25">
      <c r="A254" s="40" t="s">
        <v>7</v>
      </c>
      <c r="B254" s="45" t="s">
        <v>53</v>
      </c>
      <c r="C254" s="41">
        <v>1</v>
      </c>
      <c r="D254" s="41">
        <v>13</v>
      </c>
      <c r="E254" s="44">
        <v>-71.490509000000003</v>
      </c>
      <c r="F254" s="44">
        <v>-32.995170000000002</v>
      </c>
      <c r="G254" s="50">
        <v>21635.9765625</v>
      </c>
      <c r="H254" s="41">
        <v>1</v>
      </c>
      <c r="I254" s="41">
        <v>0</v>
      </c>
      <c r="J254" s="41">
        <v>0</v>
      </c>
      <c r="K254" s="42">
        <v>0</v>
      </c>
      <c r="L254" s="43">
        <v>1</v>
      </c>
      <c r="M254" s="20"/>
      <c r="O254"/>
      <c r="P254"/>
      <c r="Q254"/>
      <c r="R254"/>
      <c r="S254"/>
      <c r="T254"/>
      <c r="U254"/>
    </row>
    <row r="255" spans="1:21" ht="14.25" customHeight="1" x14ac:dyDescent="0.25">
      <c r="A255" s="40" t="s">
        <v>7</v>
      </c>
      <c r="B255" s="45" t="s">
        <v>53</v>
      </c>
      <c r="C255" s="41">
        <v>1</v>
      </c>
      <c r="D255" s="41">
        <v>14</v>
      </c>
      <c r="E255" s="44">
        <v>-71.487673999999998</v>
      </c>
      <c r="F255" s="44">
        <v>-32.996903000000003</v>
      </c>
      <c r="G255" s="50">
        <v>22085.7421875</v>
      </c>
      <c r="H255" s="41">
        <v>1</v>
      </c>
      <c r="I255" s="41">
        <v>0</v>
      </c>
      <c r="J255" s="41">
        <v>0</v>
      </c>
      <c r="K255" s="42">
        <v>0</v>
      </c>
      <c r="L255" s="43">
        <v>1</v>
      </c>
      <c r="M255" s="20"/>
      <c r="O255"/>
      <c r="P255"/>
      <c r="Q255"/>
      <c r="R255"/>
      <c r="S255"/>
      <c r="T255"/>
      <c r="U255"/>
    </row>
    <row r="256" spans="1:21" ht="14.25" customHeight="1" x14ac:dyDescent="0.25">
      <c r="A256" s="40" t="s">
        <v>7</v>
      </c>
      <c r="B256" s="45" t="s">
        <v>53</v>
      </c>
      <c r="C256" s="41">
        <v>1</v>
      </c>
      <c r="D256" s="41">
        <v>15</v>
      </c>
      <c r="E256" s="44">
        <v>-71.480862000000002</v>
      </c>
      <c r="F256" s="44">
        <v>-32.999271</v>
      </c>
      <c r="G256" s="50">
        <v>22942.703125</v>
      </c>
      <c r="H256" s="41">
        <v>1</v>
      </c>
      <c r="I256" s="41">
        <v>0</v>
      </c>
      <c r="J256" s="41">
        <v>0</v>
      </c>
      <c r="K256" s="42">
        <v>0</v>
      </c>
      <c r="L256" s="43">
        <v>1</v>
      </c>
      <c r="M256" s="20"/>
      <c r="O256"/>
      <c r="P256"/>
      <c r="Q256"/>
      <c r="R256"/>
      <c r="S256"/>
      <c r="T256"/>
      <c r="U256"/>
    </row>
    <row r="257" spans="1:21" ht="14.25" customHeight="1" x14ac:dyDescent="0.25">
      <c r="A257" s="40" t="s">
        <v>7</v>
      </c>
      <c r="B257" s="45" t="s">
        <v>53</v>
      </c>
      <c r="C257" s="41">
        <v>1</v>
      </c>
      <c r="D257" s="41">
        <v>16</v>
      </c>
      <c r="E257" s="44">
        <v>-71.477124000000003</v>
      </c>
      <c r="F257" s="44">
        <v>-32.996996000000003</v>
      </c>
      <c r="G257" s="50">
        <v>23547.046875</v>
      </c>
      <c r="H257" s="41">
        <v>1</v>
      </c>
      <c r="I257" s="41">
        <v>1</v>
      </c>
      <c r="J257" s="41">
        <v>0</v>
      </c>
      <c r="K257" s="42">
        <v>0.05</v>
      </c>
      <c r="L257" s="43">
        <v>1</v>
      </c>
      <c r="M257" s="20"/>
      <c r="O257"/>
      <c r="P257"/>
      <c r="Q257"/>
      <c r="R257"/>
      <c r="S257"/>
      <c r="T257"/>
      <c r="U257"/>
    </row>
    <row r="258" spans="1:21" ht="14.25" customHeight="1" x14ac:dyDescent="0.25">
      <c r="A258" s="40" t="s">
        <v>7</v>
      </c>
      <c r="B258" s="45" t="s">
        <v>54</v>
      </c>
      <c r="C258" s="41">
        <v>0</v>
      </c>
      <c r="D258" s="41">
        <v>1</v>
      </c>
      <c r="E258" s="44">
        <v>-71.489795999999998</v>
      </c>
      <c r="F258" s="44">
        <v>-32.998609000000002</v>
      </c>
      <c r="G258" s="50">
        <v>138.70526123046875</v>
      </c>
      <c r="H258" s="41">
        <v>1</v>
      </c>
      <c r="I258" s="41">
        <v>1</v>
      </c>
      <c r="J258" s="41">
        <v>1</v>
      </c>
      <c r="K258" s="42">
        <v>0.9</v>
      </c>
      <c r="L258" s="43">
        <v>1</v>
      </c>
      <c r="M258" s="20"/>
      <c r="O258"/>
      <c r="P258"/>
      <c r="Q258"/>
      <c r="R258"/>
      <c r="S258"/>
      <c r="T258"/>
      <c r="U258"/>
    </row>
    <row r="259" spans="1:21" ht="14.25" customHeight="1" x14ac:dyDescent="0.25">
      <c r="A259" s="40" t="s">
        <v>7</v>
      </c>
      <c r="B259" s="45" t="s">
        <v>54</v>
      </c>
      <c r="C259" s="41">
        <v>0</v>
      </c>
      <c r="D259" s="41">
        <v>2</v>
      </c>
      <c r="E259" s="44">
        <v>-71.485268000000005</v>
      </c>
      <c r="F259" s="44">
        <v>-33.009208000000001</v>
      </c>
      <c r="G259" s="50">
        <v>1668.7437744140625</v>
      </c>
      <c r="H259" s="41">
        <v>1</v>
      </c>
      <c r="I259" s="41">
        <v>1</v>
      </c>
      <c r="J259" s="41">
        <v>0</v>
      </c>
      <c r="K259" s="42">
        <v>0.05</v>
      </c>
      <c r="L259" s="43">
        <v>1</v>
      </c>
      <c r="M259" s="20"/>
      <c r="O259"/>
      <c r="P259"/>
      <c r="Q259"/>
      <c r="R259"/>
      <c r="S259"/>
      <c r="T259"/>
      <c r="U259"/>
    </row>
    <row r="260" spans="1:21" ht="14.25" customHeight="1" x14ac:dyDescent="0.25">
      <c r="A260" s="40" t="s">
        <v>7</v>
      </c>
      <c r="B260" s="45" t="s">
        <v>54</v>
      </c>
      <c r="C260" s="41">
        <v>0</v>
      </c>
      <c r="D260" s="41">
        <v>3</v>
      </c>
      <c r="E260" s="44">
        <v>-71.490613999999994</v>
      </c>
      <c r="F260" s="44">
        <v>-33.001339999999999</v>
      </c>
      <c r="G260" s="50">
        <v>2850.528564453125</v>
      </c>
      <c r="H260" s="41">
        <v>1</v>
      </c>
      <c r="I260" s="41">
        <v>0</v>
      </c>
      <c r="J260" s="41">
        <v>0</v>
      </c>
      <c r="K260" s="42">
        <v>0</v>
      </c>
      <c r="L260" s="43">
        <v>1</v>
      </c>
      <c r="M260" s="20"/>
      <c r="O260"/>
      <c r="P260"/>
      <c r="Q260"/>
      <c r="R260"/>
      <c r="S260"/>
      <c r="T260"/>
      <c r="U260"/>
    </row>
    <row r="261" spans="1:21" ht="14.25" customHeight="1" x14ac:dyDescent="0.25">
      <c r="A261" s="40" t="s">
        <v>7</v>
      </c>
      <c r="B261" s="45" t="s">
        <v>54</v>
      </c>
      <c r="C261" s="41">
        <v>0</v>
      </c>
      <c r="D261" s="41">
        <v>4</v>
      </c>
      <c r="E261" s="44">
        <v>-71.492486</v>
      </c>
      <c r="F261" s="44">
        <v>-32.999279999999999</v>
      </c>
      <c r="G261" s="50">
        <v>3251.271484375</v>
      </c>
      <c r="H261" s="41">
        <v>1</v>
      </c>
      <c r="I261" s="41">
        <v>0</v>
      </c>
      <c r="J261" s="41">
        <v>0</v>
      </c>
      <c r="K261" s="42">
        <v>0</v>
      </c>
      <c r="L261" s="43">
        <v>1</v>
      </c>
      <c r="M261" s="20"/>
      <c r="O261"/>
      <c r="P261"/>
      <c r="Q261"/>
      <c r="R261"/>
      <c r="S261"/>
      <c r="T261"/>
      <c r="U261"/>
    </row>
    <row r="262" spans="1:21" ht="14.25" customHeight="1" x14ac:dyDescent="0.25">
      <c r="A262" s="40" t="s">
        <v>7</v>
      </c>
      <c r="B262" s="45" t="s">
        <v>54</v>
      </c>
      <c r="C262" s="41">
        <v>0</v>
      </c>
      <c r="D262" s="41">
        <v>5</v>
      </c>
      <c r="E262" s="44">
        <v>-71.512996999999999</v>
      </c>
      <c r="F262" s="44">
        <v>-32.998840999999999</v>
      </c>
      <c r="G262" s="50">
        <v>5986.05908203125</v>
      </c>
      <c r="H262" s="41">
        <v>1</v>
      </c>
      <c r="I262" s="41">
        <v>0</v>
      </c>
      <c r="J262" s="41">
        <v>0</v>
      </c>
      <c r="K262" s="42">
        <v>0</v>
      </c>
      <c r="L262" s="43">
        <v>1</v>
      </c>
      <c r="M262" s="20"/>
      <c r="O262"/>
      <c r="P262"/>
      <c r="Q262"/>
      <c r="R262"/>
      <c r="S262"/>
      <c r="T262"/>
      <c r="U262"/>
    </row>
    <row r="263" spans="1:21" ht="14.25" customHeight="1" x14ac:dyDescent="0.25">
      <c r="A263" s="40" t="s">
        <v>7</v>
      </c>
      <c r="B263" s="45" t="s">
        <v>54</v>
      </c>
      <c r="C263" s="41">
        <v>0</v>
      </c>
      <c r="D263" s="41">
        <v>6</v>
      </c>
      <c r="E263" s="44">
        <v>-71.518118000000001</v>
      </c>
      <c r="F263" s="44">
        <v>-32.996794000000001</v>
      </c>
      <c r="G263" s="50">
        <v>6574.75341796875</v>
      </c>
      <c r="H263" s="41">
        <v>1</v>
      </c>
      <c r="I263" s="41">
        <v>0</v>
      </c>
      <c r="J263" s="41">
        <v>0</v>
      </c>
      <c r="K263" s="42">
        <v>0</v>
      </c>
      <c r="L263" s="43">
        <v>1</v>
      </c>
      <c r="M263" s="20"/>
      <c r="O263"/>
      <c r="P263"/>
      <c r="Q263"/>
      <c r="R263"/>
      <c r="S263"/>
      <c r="T263"/>
      <c r="U263"/>
    </row>
    <row r="264" spans="1:21" ht="14.25" customHeight="1" x14ac:dyDescent="0.25">
      <c r="A264" s="40" t="s">
        <v>7</v>
      </c>
      <c r="B264" s="45" t="s">
        <v>54</v>
      </c>
      <c r="C264" s="41">
        <v>0</v>
      </c>
      <c r="D264" s="41">
        <v>7</v>
      </c>
      <c r="E264" s="44">
        <v>-71.529843</v>
      </c>
      <c r="F264" s="44">
        <v>-32.980558000000002</v>
      </c>
      <c r="G264" s="50">
        <v>9130.462890625</v>
      </c>
      <c r="H264" s="41">
        <v>1</v>
      </c>
      <c r="I264" s="41">
        <v>0</v>
      </c>
      <c r="J264" s="41">
        <v>0</v>
      </c>
      <c r="K264" s="42">
        <v>0</v>
      </c>
      <c r="L264" s="43">
        <v>1</v>
      </c>
      <c r="M264" s="20"/>
      <c r="O264"/>
      <c r="P264"/>
      <c r="Q264"/>
      <c r="R264"/>
      <c r="S264"/>
      <c r="T264"/>
      <c r="U264"/>
    </row>
    <row r="265" spans="1:21" ht="14.25" customHeight="1" x14ac:dyDescent="0.25">
      <c r="A265" s="40" t="s">
        <v>7</v>
      </c>
      <c r="B265" s="45" t="s">
        <v>54</v>
      </c>
      <c r="C265" s="41">
        <v>0</v>
      </c>
      <c r="D265" s="41">
        <v>8</v>
      </c>
      <c r="E265" s="44">
        <v>-71.536085999999997</v>
      </c>
      <c r="F265" s="44">
        <v>-32.974575000000002</v>
      </c>
      <c r="G265" s="50">
        <v>11084.333984375</v>
      </c>
      <c r="H265" s="41">
        <v>1</v>
      </c>
      <c r="I265" s="41">
        <v>0</v>
      </c>
      <c r="J265" s="41">
        <v>0</v>
      </c>
      <c r="K265" s="42">
        <v>0</v>
      </c>
      <c r="L265" s="43">
        <v>1</v>
      </c>
      <c r="M265" s="20"/>
      <c r="O265"/>
      <c r="P265"/>
      <c r="Q265"/>
      <c r="R265"/>
      <c r="S265"/>
      <c r="T265"/>
      <c r="U265"/>
    </row>
    <row r="266" spans="1:21" ht="14.25" customHeight="1" x14ac:dyDescent="0.25">
      <c r="A266" s="40" t="s">
        <v>7</v>
      </c>
      <c r="B266" s="45" t="s">
        <v>54</v>
      </c>
      <c r="C266" s="41">
        <v>0</v>
      </c>
      <c r="D266" s="41">
        <v>9</v>
      </c>
      <c r="E266" s="44">
        <v>-71.539607000000004</v>
      </c>
      <c r="F266" s="44">
        <v>-32.972864000000001</v>
      </c>
      <c r="G266" s="50">
        <v>11951.236328125</v>
      </c>
      <c r="H266" s="41">
        <v>1</v>
      </c>
      <c r="I266" s="41">
        <v>0</v>
      </c>
      <c r="J266" s="41">
        <v>0</v>
      </c>
      <c r="K266" s="42">
        <v>0</v>
      </c>
      <c r="L266" s="43">
        <v>1</v>
      </c>
      <c r="M266" s="20"/>
      <c r="O266"/>
      <c r="P266"/>
      <c r="Q266"/>
      <c r="R266"/>
      <c r="S266"/>
      <c r="T266"/>
      <c r="U266"/>
    </row>
    <row r="267" spans="1:21" ht="14.25" customHeight="1" x14ac:dyDescent="0.25">
      <c r="A267" s="40" t="s">
        <v>7</v>
      </c>
      <c r="B267" s="45" t="s">
        <v>54</v>
      </c>
      <c r="C267" s="41">
        <v>0</v>
      </c>
      <c r="D267" s="41">
        <v>10</v>
      </c>
      <c r="E267" s="44">
        <v>-71.544056999999995</v>
      </c>
      <c r="F267" s="44">
        <v>-32.972481000000002</v>
      </c>
      <c r="G267" s="50">
        <v>12473.1826171875</v>
      </c>
      <c r="H267" s="41">
        <v>1</v>
      </c>
      <c r="I267" s="41">
        <v>0</v>
      </c>
      <c r="J267" s="41">
        <v>0</v>
      </c>
      <c r="K267" s="42">
        <v>0</v>
      </c>
      <c r="L267" s="43">
        <v>1</v>
      </c>
      <c r="M267" s="20"/>
      <c r="O267"/>
      <c r="P267"/>
      <c r="Q267"/>
      <c r="R267"/>
      <c r="S267"/>
      <c r="T267"/>
      <c r="U267"/>
    </row>
    <row r="268" spans="1:21" ht="14.25" customHeight="1" x14ac:dyDescent="0.25">
      <c r="A268" s="40" t="s">
        <v>7</v>
      </c>
      <c r="B268" s="45" t="s">
        <v>54</v>
      </c>
      <c r="C268" s="41">
        <v>0</v>
      </c>
      <c r="D268" s="41">
        <v>11</v>
      </c>
      <c r="E268" s="44">
        <v>-71.551154999999994</v>
      </c>
      <c r="F268" s="44">
        <v>-33.020122000000001</v>
      </c>
      <c r="G268" s="50">
        <v>18855.052734375</v>
      </c>
      <c r="H268" s="41">
        <v>1</v>
      </c>
      <c r="I268" s="41">
        <v>0</v>
      </c>
      <c r="J268" s="41">
        <v>0</v>
      </c>
      <c r="K268" s="42">
        <v>0</v>
      </c>
      <c r="L268" s="43">
        <v>1</v>
      </c>
      <c r="M268" s="20"/>
      <c r="O268"/>
      <c r="P268"/>
      <c r="Q268"/>
      <c r="R268"/>
      <c r="S268"/>
      <c r="T268"/>
      <c r="U268"/>
    </row>
    <row r="269" spans="1:21" ht="14.25" customHeight="1" x14ac:dyDescent="0.25">
      <c r="A269" s="40" t="s">
        <v>7</v>
      </c>
      <c r="B269" s="45" t="s">
        <v>54</v>
      </c>
      <c r="C269" s="41">
        <v>0</v>
      </c>
      <c r="D269" s="41">
        <v>12</v>
      </c>
      <c r="E269" s="44">
        <v>-71.547089999999997</v>
      </c>
      <c r="F269" s="44">
        <v>-33.025737999999997</v>
      </c>
      <c r="G269" s="50">
        <v>19930.9140625</v>
      </c>
      <c r="H269" s="41">
        <v>1</v>
      </c>
      <c r="I269" s="41">
        <v>0</v>
      </c>
      <c r="J269" s="41">
        <v>0</v>
      </c>
      <c r="K269" s="42">
        <v>0</v>
      </c>
      <c r="L269" s="43">
        <v>1</v>
      </c>
      <c r="M269" s="20"/>
      <c r="O269"/>
      <c r="P269"/>
      <c r="Q269"/>
      <c r="R269"/>
      <c r="S269"/>
      <c r="T269"/>
      <c r="U269"/>
    </row>
    <row r="270" spans="1:21" ht="14.25" customHeight="1" x14ac:dyDescent="0.25">
      <c r="A270" s="40" t="s">
        <v>7</v>
      </c>
      <c r="B270" s="45" t="s">
        <v>54</v>
      </c>
      <c r="C270" s="41">
        <v>0</v>
      </c>
      <c r="D270" s="41">
        <v>13</v>
      </c>
      <c r="E270" s="44">
        <v>-71.542890999999997</v>
      </c>
      <c r="F270" s="44">
        <v>-33.027203999999998</v>
      </c>
      <c r="G270" s="50">
        <v>20447.302734375</v>
      </c>
      <c r="H270" s="41">
        <v>1</v>
      </c>
      <c r="I270" s="41">
        <v>0</v>
      </c>
      <c r="J270" s="41">
        <v>0</v>
      </c>
      <c r="K270" s="42">
        <v>0</v>
      </c>
      <c r="L270" s="43">
        <v>1</v>
      </c>
      <c r="M270" s="20"/>
      <c r="O270"/>
      <c r="P270"/>
      <c r="Q270"/>
      <c r="R270"/>
      <c r="S270"/>
      <c r="T270"/>
      <c r="U270"/>
    </row>
    <row r="271" spans="1:21" ht="14.25" customHeight="1" x14ac:dyDescent="0.25">
      <c r="A271" s="40" t="s">
        <v>7</v>
      </c>
      <c r="B271" s="45" t="s">
        <v>54</v>
      </c>
      <c r="C271" s="41">
        <v>0</v>
      </c>
      <c r="D271" s="41">
        <v>14</v>
      </c>
      <c r="E271" s="44">
        <v>-71.543953000000002</v>
      </c>
      <c r="F271" s="44">
        <v>-33.030588999999999</v>
      </c>
      <c r="G271" s="50">
        <v>20836.513671875</v>
      </c>
      <c r="H271" s="41">
        <v>1</v>
      </c>
      <c r="I271" s="41">
        <v>0</v>
      </c>
      <c r="J271" s="41">
        <v>0</v>
      </c>
      <c r="K271" s="42">
        <v>0</v>
      </c>
      <c r="L271" s="43">
        <v>1</v>
      </c>
      <c r="M271" s="20"/>
      <c r="O271"/>
      <c r="P271"/>
      <c r="Q271"/>
      <c r="R271"/>
      <c r="S271"/>
      <c r="T271"/>
      <c r="U271"/>
    </row>
    <row r="272" spans="1:21" ht="14.25" customHeight="1" x14ac:dyDescent="0.25">
      <c r="A272" s="40" t="s">
        <v>7</v>
      </c>
      <c r="B272" s="45" t="s">
        <v>54</v>
      </c>
      <c r="C272" s="41">
        <v>0</v>
      </c>
      <c r="D272" s="41">
        <v>15</v>
      </c>
      <c r="E272" s="44">
        <v>-71.544859000000002</v>
      </c>
      <c r="F272" s="44">
        <v>-33.036295000000003</v>
      </c>
      <c r="G272" s="50">
        <v>22103.42578125</v>
      </c>
      <c r="H272" s="41">
        <v>1</v>
      </c>
      <c r="I272" s="41">
        <v>0</v>
      </c>
      <c r="J272" s="41">
        <v>0</v>
      </c>
      <c r="K272" s="42">
        <v>0</v>
      </c>
      <c r="L272" s="43">
        <v>1</v>
      </c>
      <c r="M272" s="20"/>
      <c r="O272"/>
      <c r="P272"/>
      <c r="Q272"/>
      <c r="R272"/>
      <c r="S272"/>
      <c r="T272"/>
      <c r="U272"/>
    </row>
    <row r="273" spans="1:21" ht="14.25" customHeight="1" x14ac:dyDescent="0.25">
      <c r="A273" s="40" t="s">
        <v>7</v>
      </c>
      <c r="B273" s="45" t="s">
        <v>54</v>
      </c>
      <c r="C273" s="41">
        <v>0</v>
      </c>
      <c r="D273" s="41">
        <v>16</v>
      </c>
      <c r="E273" s="44">
        <v>-71.538956999999996</v>
      </c>
      <c r="F273" s="44">
        <v>-33.046512999999997</v>
      </c>
      <c r="G273" s="50">
        <v>23894.658203125</v>
      </c>
      <c r="H273" s="41">
        <v>1</v>
      </c>
      <c r="I273" s="41">
        <v>0</v>
      </c>
      <c r="J273" s="41">
        <v>0</v>
      </c>
      <c r="K273" s="42">
        <v>0</v>
      </c>
      <c r="L273" s="43">
        <v>1</v>
      </c>
      <c r="M273" s="20"/>
      <c r="O273"/>
      <c r="P273"/>
      <c r="Q273"/>
      <c r="R273"/>
      <c r="S273"/>
      <c r="T273"/>
      <c r="U273"/>
    </row>
    <row r="274" spans="1:21" ht="14.25" customHeight="1" x14ac:dyDescent="0.25">
      <c r="A274" s="40" t="s">
        <v>7</v>
      </c>
      <c r="B274" s="45" t="s">
        <v>54</v>
      </c>
      <c r="C274" s="41">
        <v>0</v>
      </c>
      <c r="D274" s="41">
        <v>17</v>
      </c>
      <c r="E274" s="44">
        <v>-71.536736000000005</v>
      </c>
      <c r="F274" s="44">
        <v>-33.052725000000002</v>
      </c>
      <c r="G274" s="50">
        <v>24648.931640625</v>
      </c>
      <c r="H274" s="41">
        <v>1</v>
      </c>
      <c r="I274" s="41">
        <v>0</v>
      </c>
      <c r="J274" s="41">
        <v>0</v>
      </c>
      <c r="K274" s="42">
        <v>0</v>
      </c>
      <c r="L274" s="43">
        <v>1</v>
      </c>
      <c r="M274" s="20"/>
      <c r="O274"/>
      <c r="P274"/>
      <c r="Q274"/>
      <c r="R274"/>
      <c r="S274"/>
      <c r="T274"/>
      <c r="U274"/>
    </row>
    <row r="275" spans="1:21" ht="14.25" customHeight="1" x14ac:dyDescent="0.25">
      <c r="A275" s="40" t="s">
        <v>7</v>
      </c>
      <c r="B275" s="45" t="s">
        <v>54</v>
      </c>
      <c r="C275" s="41">
        <v>0</v>
      </c>
      <c r="D275" s="41">
        <v>18</v>
      </c>
      <c r="E275" s="44">
        <v>-71.535173999999998</v>
      </c>
      <c r="F275" s="44">
        <v>-33.055399000000001</v>
      </c>
      <c r="G275" s="50">
        <v>24992.1796875</v>
      </c>
      <c r="H275" s="41">
        <v>1</v>
      </c>
      <c r="I275" s="41">
        <v>0</v>
      </c>
      <c r="J275" s="41">
        <v>0</v>
      </c>
      <c r="K275" s="42">
        <v>0</v>
      </c>
      <c r="L275" s="43">
        <v>1</v>
      </c>
      <c r="M275" s="20"/>
      <c r="O275"/>
      <c r="P275"/>
      <c r="Q275"/>
      <c r="R275"/>
      <c r="S275"/>
      <c r="T275"/>
      <c r="U275"/>
    </row>
    <row r="276" spans="1:21" ht="14.25" customHeight="1" x14ac:dyDescent="0.25">
      <c r="A276" s="40" t="s">
        <v>7</v>
      </c>
      <c r="B276" s="45" t="s">
        <v>54</v>
      </c>
      <c r="C276" s="41">
        <v>0</v>
      </c>
      <c r="D276" s="41">
        <v>19</v>
      </c>
      <c r="E276" s="44">
        <v>-71.539810000000003</v>
      </c>
      <c r="F276" s="44">
        <v>-33.064262999999997</v>
      </c>
      <c r="G276" s="50">
        <v>26733.353515625</v>
      </c>
      <c r="H276" s="41">
        <v>1</v>
      </c>
      <c r="I276" s="41">
        <v>1</v>
      </c>
      <c r="J276" s="41">
        <v>0</v>
      </c>
      <c r="K276" s="42">
        <v>0.05</v>
      </c>
      <c r="L276" s="43">
        <v>1</v>
      </c>
      <c r="M276" s="20"/>
      <c r="O276"/>
      <c r="P276"/>
      <c r="Q276"/>
      <c r="R276"/>
      <c r="S276"/>
      <c r="T276"/>
      <c r="U276"/>
    </row>
    <row r="277" spans="1:21" ht="14.25" customHeight="1" x14ac:dyDescent="0.25">
      <c r="A277" s="40" t="s">
        <v>7</v>
      </c>
      <c r="B277" s="45" t="s">
        <v>54</v>
      </c>
      <c r="C277" s="41">
        <v>1</v>
      </c>
      <c r="D277" s="41">
        <v>1</v>
      </c>
      <c r="E277" s="44">
        <v>-71.539811999999998</v>
      </c>
      <c r="F277" s="44">
        <v>-33.064261999999999</v>
      </c>
      <c r="G277" s="50">
        <v>156.89015197753906</v>
      </c>
      <c r="H277" s="41">
        <v>1</v>
      </c>
      <c r="I277" s="41">
        <v>1</v>
      </c>
      <c r="J277" s="41">
        <v>0</v>
      </c>
      <c r="K277" s="42">
        <v>0.9</v>
      </c>
      <c r="L277" s="43">
        <v>1</v>
      </c>
      <c r="M277" s="20"/>
      <c r="O277"/>
      <c r="P277"/>
      <c r="Q277"/>
      <c r="R277"/>
      <c r="S277"/>
      <c r="T277"/>
      <c r="U277"/>
    </row>
    <row r="278" spans="1:21" ht="14.25" customHeight="1" x14ac:dyDescent="0.25">
      <c r="A278" s="40" t="s">
        <v>7</v>
      </c>
      <c r="B278" s="45" t="s">
        <v>54</v>
      </c>
      <c r="C278" s="41">
        <v>1</v>
      </c>
      <c r="D278" s="41">
        <v>2</v>
      </c>
      <c r="E278" s="44">
        <v>-71.536580000000001</v>
      </c>
      <c r="F278" s="44">
        <v>-33.062691999999998</v>
      </c>
      <c r="G278" s="50">
        <v>855.23956298828125</v>
      </c>
      <c r="H278" s="41">
        <v>1</v>
      </c>
      <c r="I278" s="41">
        <v>1</v>
      </c>
      <c r="J278" s="41">
        <v>0</v>
      </c>
      <c r="K278" s="42">
        <v>0.05</v>
      </c>
      <c r="L278" s="43">
        <v>1</v>
      </c>
      <c r="M278" s="20"/>
      <c r="O278"/>
      <c r="P278"/>
      <c r="Q278"/>
      <c r="R278"/>
      <c r="S278"/>
      <c r="T278"/>
      <c r="U278"/>
    </row>
    <row r="279" spans="1:21" ht="14.25" customHeight="1" x14ac:dyDescent="0.25">
      <c r="A279" s="40" t="s">
        <v>7</v>
      </c>
      <c r="B279" s="45" t="s">
        <v>54</v>
      </c>
      <c r="C279" s="41">
        <v>1</v>
      </c>
      <c r="D279" s="41">
        <v>3</v>
      </c>
      <c r="E279" s="44">
        <v>-71.535218999999998</v>
      </c>
      <c r="F279" s="44">
        <v>-33.055380999999997</v>
      </c>
      <c r="G279" s="50">
        <v>1902.5015869140625</v>
      </c>
      <c r="H279" s="41">
        <v>1</v>
      </c>
      <c r="I279" s="41">
        <v>0</v>
      </c>
      <c r="J279" s="41">
        <v>0</v>
      </c>
      <c r="K279" s="42">
        <v>0</v>
      </c>
      <c r="L279" s="43">
        <v>1</v>
      </c>
      <c r="M279" s="20"/>
      <c r="O279"/>
      <c r="P279"/>
      <c r="Q279"/>
      <c r="R279"/>
      <c r="S279"/>
      <c r="T279"/>
      <c r="U279"/>
    </row>
    <row r="280" spans="1:21" ht="14.25" customHeight="1" x14ac:dyDescent="0.25">
      <c r="A280" s="40" t="s">
        <v>7</v>
      </c>
      <c r="B280" s="45" t="s">
        <v>54</v>
      </c>
      <c r="C280" s="41">
        <v>1</v>
      </c>
      <c r="D280" s="41">
        <v>4</v>
      </c>
      <c r="E280" s="44">
        <v>-71.536726999999999</v>
      </c>
      <c r="F280" s="44">
        <v>-33.052776999999999</v>
      </c>
      <c r="G280" s="50">
        <v>2235.27294921875</v>
      </c>
      <c r="H280" s="41">
        <v>1</v>
      </c>
      <c r="I280" s="41">
        <v>0</v>
      </c>
      <c r="J280" s="41">
        <v>0</v>
      </c>
      <c r="K280" s="42">
        <v>0</v>
      </c>
      <c r="L280" s="43">
        <v>1</v>
      </c>
      <c r="M280" s="20"/>
      <c r="O280"/>
      <c r="P280"/>
      <c r="Q280"/>
      <c r="R280"/>
      <c r="S280"/>
      <c r="T280"/>
      <c r="U280"/>
    </row>
    <row r="281" spans="1:21" ht="14.25" customHeight="1" x14ac:dyDescent="0.25">
      <c r="A281" s="40" t="s">
        <v>7</v>
      </c>
      <c r="B281" s="45" t="s">
        <v>54</v>
      </c>
      <c r="C281" s="41">
        <v>1</v>
      </c>
      <c r="D281" s="41">
        <v>5</v>
      </c>
      <c r="E281" s="44">
        <v>-71.538936000000007</v>
      </c>
      <c r="F281" s="44">
        <v>-33.046571999999998</v>
      </c>
      <c r="G281" s="50">
        <v>2988.5419921875</v>
      </c>
      <c r="H281" s="41">
        <v>1</v>
      </c>
      <c r="I281" s="41">
        <v>0</v>
      </c>
      <c r="J281" s="41">
        <v>0</v>
      </c>
      <c r="K281" s="42">
        <v>0</v>
      </c>
      <c r="L281" s="43">
        <v>1</v>
      </c>
      <c r="M281" s="20"/>
      <c r="O281"/>
      <c r="P281"/>
      <c r="Q281"/>
      <c r="R281"/>
      <c r="S281"/>
      <c r="T281"/>
      <c r="U281"/>
    </row>
    <row r="282" spans="1:21" ht="14.25" customHeight="1" x14ac:dyDescent="0.25">
      <c r="A282" s="40" t="s">
        <v>7</v>
      </c>
      <c r="B282" s="45" t="s">
        <v>54</v>
      </c>
      <c r="C282" s="41">
        <v>1</v>
      </c>
      <c r="D282" s="41">
        <v>6</v>
      </c>
      <c r="E282" s="44">
        <v>-71.544842000000003</v>
      </c>
      <c r="F282" s="44">
        <v>-33.036307999999998</v>
      </c>
      <c r="G282" s="50">
        <v>4784.4619140625</v>
      </c>
      <c r="H282" s="41">
        <v>1</v>
      </c>
      <c r="I282" s="41">
        <v>0</v>
      </c>
      <c r="J282" s="41">
        <v>0</v>
      </c>
      <c r="K282" s="42">
        <v>0</v>
      </c>
      <c r="L282" s="43">
        <v>1</v>
      </c>
      <c r="M282" s="20"/>
      <c r="O282"/>
      <c r="P282"/>
      <c r="Q282"/>
      <c r="R282"/>
      <c r="S282"/>
      <c r="T282"/>
      <c r="U282"/>
    </row>
    <row r="283" spans="1:21" ht="14.25" customHeight="1" x14ac:dyDescent="0.25">
      <c r="A283" s="40" t="s">
        <v>7</v>
      </c>
      <c r="B283" s="45" t="s">
        <v>54</v>
      </c>
      <c r="C283" s="41">
        <v>1</v>
      </c>
      <c r="D283" s="41">
        <v>7</v>
      </c>
      <c r="E283" s="44">
        <v>-71.543940000000006</v>
      </c>
      <c r="F283" s="44">
        <v>-33.030569999999997</v>
      </c>
      <c r="G283" s="50">
        <v>5996.662109375</v>
      </c>
      <c r="H283" s="41">
        <v>1</v>
      </c>
      <c r="I283" s="41">
        <v>0</v>
      </c>
      <c r="J283" s="41">
        <v>0</v>
      </c>
      <c r="K283" s="42">
        <v>0</v>
      </c>
      <c r="L283" s="43">
        <v>1</v>
      </c>
      <c r="M283" s="20"/>
      <c r="O283"/>
      <c r="P283"/>
      <c r="Q283"/>
      <c r="R283"/>
      <c r="S283"/>
      <c r="T283"/>
      <c r="U283"/>
    </row>
    <row r="284" spans="1:21" ht="14.25" customHeight="1" x14ac:dyDescent="0.25">
      <c r="A284" s="40" t="s">
        <v>7</v>
      </c>
      <c r="B284" s="45" t="s">
        <v>54</v>
      </c>
      <c r="C284" s="41">
        <v>1</v>
      </c>
      <c r="D284" s="41">
        <v>8</v>
      </c>
      <c r="E284" s="44">
        <v>-71.542801999999995</v>
      </c>
      <c r="F284" s="44">
        <v>-33.027230000000003</v>
      </c>
      <c r="G284" s="50">
        <v>6383.3583984375</v>
      </c>
      <c r="H284" s="41">
        <v>1</v>
      </c>
      <c r="I284" s="41">
        <v>0</v>
      </c>
      <c r="J284" s="41">
        <v>0</v>
      </c>
      <c r="K284" s="42">
        <v>0</v>
      </c>
      <c r="L284" s="43">
        <v>1</v>
      </c>
      <c r="M284" s="20"/>
      <c r="O284"/>
      <c r="P284"/>
      <c r="Q284"/>
      <c r="R284"/>
      <c r="S284"/>
      <c r="T284"/>
      <c r="U284"/>
    </row>
    <row r="285" spans="1:21" ht="14.25" customHeight="1" x14ac:dyDescent="0.25">
      <c r="A285" s="40" t="s">
        <v>7</v>
      </c>
      <c r="B285" s="45" t="s">
        <v>54</v>
      </c>
      <c r="C285" s="41">
        <v>1</v>
      </c>
      <c r="D285" s="41">
        <v>9</v>
      </c>
      <c r="E285" s="44">
        <v>-71.545058999999995</v>
      </c>
      <c r="F285" s="44">
        <v>-33.024974</v>
      </c>
      <c r="G285" s="50">
        <v>6878.806640625</v>
      </c>
      <c r="H285" s="41">
        <v>1</v>
      </c>
      <c r="I285" s="41">
        <v>0</v>
      </c>
      <c r="J285" s="41">
        <v>0</v>
      </c>
      <c r="K285" s="42">
        <v>0</v>
      </c>
      <c r="L285" s="43">
        <v>1</v>
      </c>
      <c r="M285" s="20"/>
      <c r="O285"/>
      <c r="P285"/>
      <c r="Q285"/>
      <c r="R285"/>
      <c r="S285"/>
      <c r="T285"/>
      <c r="U285"/>
    </row>
    <row r="286" spans="1:21" ht="14.25" customHeight="1" x14ac:dyDescent="0.25">
      <c r="A286" s="40" t="s">
        <v>7</v>
      </c>
      <c r="B286" s="45" t="s">
        <v>54</v>
      </c>
      <c r="C286" s="41">
        <v>1</v>
      </c>
      <c r="D286" s="41">
        <v>10</v>
      </c>
      <c r="E286" s="44">
        <v>-71.550934999999996</v>
      </c>
      <c r="F286" s="44">
        <v>-33.020086999999997</v>
      </c>
      <c r="G286" s="50">
        <v>7933.23583984375</v>
      </c>
      <c r="H286" s="41">
        <v>1</v>
      </c>
      <c r="I286" s="41">
        <v>0</v>
      </c>
      <c r="J286" s="41">
        <v>0</v>
      </c>
      <c r="K286" s="42">
        <v>0</v>
      </c>
      <c r="L286" s="43">
        <v>1</v>
      </c>
      <c r="M286" s="20"/>
      <c r="O286"/>
      <c r="P286"/>
      <c r="Q286"/>
      <c r="R286"/>
      <c r="S286"/>
      <c r="T286"/>
      <c r="U286"/>
    </row>
    <row r="287" spans="1:21" ht="14.25" customHeight="1" x14ac:dyDescent="0.25">
      <c r="A287" s="40" t="s">
        <v>7</v>
      </c>
      <c r="B287" s="45" t="s">
        <v>54</v>
      </c>
      <c r="C287" s="41">
        <v>1</v>
      </c>
      <c r="D287" s="41">
        <v>11</v>
      </c>
      <c r="E287" s="44">
        <v>-71.539612000000005</v>
      </c>
      <c r="F287" s="44">
        <v>-32.972864000000001</v>
      </c>
      <c r="G287" s="50">
        <v>13973.4736328125</v>
      </c>
      <c r="H287" s="41">
        <v>1</v>
      </c>
      <c r="I287" s="41">
        <v>0</v>
      </c>
      <c r="J287" s="41">
        <v>0</v>
      </c>
      <c r="K287" s="42">
        <v>0</v>
      </c>
      <c r="L287" s="43">
        <v>1</v>
      </c>
      <c r="M287" s="20"/>
      <c r="O287"/>
      <c r="P287"/>
      <c r="Q287"/>
      <c r="R287"/>
      <c r="S287"/>
      <c r="T287"/>
      <c r="U287"/>
    </row>
    <row r="288" spans="1:21" ht="14.25" customHeight="1" x14ac:dyDescent="0.25">
      <c r="A288" s="40" t="s">
        <v>7</v>
      </c>
      <c r="B288" s="45" t="s">
        <v>54</v>
      </c>
      <c r="C288" s="41">
        <v>1</v>
      </c>
      <c r="D288" s="41">
        <v>12</v>
      </c>
      <c r="E288" s="44">
        <v>-71.536130999999997</v>
      </c>
      <c r="F288" s="44">
        <v>-32.974581000000001</v>
      </c>
      <c r="G288" s="50">
        <v>14845.09765625</v>
      </c>
      <c r="H288" s="41">
        <v>1</v>
      </c>
      <c r="I288" s="41">
        <v>0</v>
      </c>
      <c r="J288" s="41">
        <v>0</v>
      </c>
      <c r="K288" s="42">
        <v>0</v>
      </c>
      <c r="L288" s="43">
        <v>1</v>
      </c>
      <c r="M288" s="20"/>
      <c r="O288"/>
      <c r="P288"/>
      <c r="Q288"/>
      <c r="R288"/>
      <c r="S288"/>
      <c r="T288"/>
      <c r="U288"/>
    </row>
    <row r="289" spans="1:21" ht="14.25" customHeight="1" x14ac:dyDescent="0.25">
      <c r="A289" s="40" t="s">
        <v>7</v>
      </c>
      <c r="B289" s="45" t="s">
        <v>54</v>
      </c>
      <c r="C289" s="41">
        <v>1</v>
      </c>
      <c r="D289" s="41">
        <v>13</v>
      </c>
      <c r="E289" s="44">
        <v>-71.529863000000006</v>
      </c>
      <c r="F289" s="44">
        <v>-32.980550999999998</v>
      </c>
      <c r="G289" s="50">
        <v>16792.685546875</v>
      </c>
      <c r="H289" s="41">
        <v>1</v>
      </c>
      <c r="I289" s="41">
        <v>0</v>
      </c>
      <c r="J289" s="41">
        <v>0</v>
      </c>
      <c r="K289" s="42">
        <v>0</v>
      </c>
      <c r="L289" s="43">
        <v>1</v>
      </c>
      <c r="M289" s="20"/>
      <c r="O289"/>
      <c r="P289"/>
      <c r="Q289"/>
      <c r="R289"/>
      <c r="S289"/>
      <c r="T289"/>
      <c r="U289"/>
    </row>
    <row r="290" spans="1:21" ht="14.25" customHeight="1" x14ac:dyDescent="0.25">
      <c r="A290" s="40" t="s">
        <v>7</v>
      </c>
      <c r="B290" s="45" t="s">
        <v>54</v>
      </c>
      <c r="C290" s="41">
        <v>1</v>
      </c>
      <c r="D290" s="41">
        <v>14</v>
      </c>
      <c r="E290" s="44">
        <v>-71.518119999999996</v>
      </c>
      <c r="F290" s="44">
        <v>-32.996791999999999</v>
      </c>
      <c r="G290" s="50">
        <v>19369.623046875</v>
      </c>
      <c r="H290" s="41">
        <v>1</v>
      </c>
      <c r="I290" s="41">
        <v>0</v>
      </c>
      <c r="J290" s="41">
        <v>0</v>
      </c>
      <c r="K290" s="42">
        <v>0</v>
      </c>
      <c r="L290" s="43">
        <v>1</v>
      </c>
      <c r="M290" s="20"/>
      <c r="O290"/>
      <c r="P290"/>
      <c r="Q290"/>
      <c r="R290"/>
      <c r="S290"/>
      <c r="T290"/>
      <c r="U290"/>
    </row>
    <row r="291" spans="1:21" ht="14.25" customHeight="1" x14ac:dyDescent="0.25">
      <c r="A291" s="40" t="s">
        <v>7</v>
      </c>
      <c r="B291" s="45" t="s">
        <v>54</v>
      </c>
      <c r="C291" s="41">
        <v>1</v>
      </c>
      <c r="D291" s="41">
        <v>15</v>
      </c>
      <c r="E291" s="44">
        <v>-71.513030999999998</v>
      </c>
      <c r="F291" s="44">
        <v>-32.999014000000003</v>
      </c>
      <c r="G291" s="50">
        <v>20365.232421875</v>
      </c>
      <c r="H291" s="41">
        <v>1</v>
      </c>
      <c r="I291" s="41">
        <v>0</v>
      </c>
      <c r="J291" s="41">
        <v>0</v>
      </c>
      <c r="K291" s="42">
        <v>0</v>
      </c>
      <c r="L291" s="43">
        <v>1</v>
      </c>
      <c r="M291" s="20"/>
      <c r="O291"/>
      <c r="P291"/>
      <c r="Q291"/>
      <c r="R291"/>
      <c r="S291"/>
      <c r="T291"/>
      <c r="U291"/>
    </row>
    <row r="292" spans="1:21" ht="14.25" customHeight="1" x14ac:dyDescent="0.25">
      <c r="A292" s="40" t="s">
        <v>7</v>
      </c>
      <c r="B292" s="45" t="s">
        <v>54</v>
      </c>
      <c r="C292" s="41">
        <v>1</v>
      </c>
      <c r="D292" s="41">
        <v>16</v>
      </c>
      <c r="E292" s="44">
        <v>-71.492436999999995</v>
      </c>
      <c r="F292" s="44">
        <v>-32.999288</v>
      </c>
      <c r="G292" s="50">
        <v>23040.455078125</v>
      </c>
      <c r="H292" s="41">
        <v>1</v>
      </c>
      <c r="I292" s="41">
        <v>0</v>
      </c>
      <c r="J292" s="41">
        <v>0</v>
      </c>
      <c r="K292" s="42">
        <v>0</v>
      </c>
      <c r="L292" s="43">
        <v>1</v>
      </c>
      <c r="M292" s="20"/>
      <c r="O292"/>
      <c r="P292"/>
      <c r="Q292"/>
      <c r="R292"/>
      <c r="S292"/>
      <c r="T292"/>
      <c r="U292"/>
    </row>
    <row r="293" spans="1:21" ht="14.25" customHeight="1" x14ac:dyDescent="0.25">
      <c r="A293" s="40" t="s">
        <v>7</v>
      </c>
      <c r="B293" s="45" t="s">
        <v>54</v>
      </c>
      <c r="C293" s="41">
        <v>1</v>
      </c>
      <c r="D293" s="41">
        <v>17</v>
      </c>
      <c r="E293" s="44">
        <v>-71.490538999999998</v>
      </c>
      <c r="F293" s="44">
        <v>-33.001344000000003</v>
      </c>
      <c r="G293" s="50">
        <v>23443.5546875</v>
      </c>
      <c r="H293" s="41">
        <v>1</v>
      </c>
      <c r="I293" s="41">
        <v>0</v>
      </c>
      <c r="J293" s="41">
        <v>0</v>
      </c>
      <c r="K293" s="42">
        <v>0</v>
      </c>
      <c r="L293" s="43">
        <v>1</v>
      </c>
      <c r="M293" s="20"/>
      <c r="O293"/>
      <c r="P293"/>
      <c r="Q293"/>
      <c r="R293"/>
      <c r="S293"/>
      <c r="T293"/>
      <c r="U293"/>
    </row>
    <row r="294" spans="1:21" ht="14.25" customHeight="1" x14ac:dyDescent="0.25">
      <c r="A294" s="40" t="s">
        <v>7</v>
      </c>
      <c r="B294" s="45" t="s">
        <v>54</v>
      </c>
      <c r="C294" s="41">
        <v>1</v>
      </c>
      <c r="D294" s="41">
        <v>18</v>
      </c>
      <c r="E294" s="44">
        <v>-71.485298999999998</v>
      </c>
      <c r="F294" s="44">
        <v>-33.009231</v>
      </c>
      <c r="G294" s="50">
        <v>24614.45703125</v>
      </c>
      <c r="H294" s="41">
        <v>1</v>
      </c>
      <c r="I294" s="41">
        <v>0</v>
      </c>
      <c r="J294" s="41">
        <v>0</v>
      </c>
      <c r="K294" s="42">
        <v>0</v>
      </c>
      <c r="L294" s="43">
        <v>1</v>
      </c>
      <c r="M294" s="20"/>
      <c r="O294"/>
      <c r="P294"/>
      <c r="Q294"/>
      <c r="R294"/>
      <c r="S294"/>
      <c r="T294"/>
      <c r="U294"/>
    </row>
    <row r="295" spans="1:21" ht="14.25" customHeight="1" x14ac:dyDescent="0.25">
      <c r="A295" s="40" t="s">
        <v>7</v>
      </c>
      <c r="B295" s="45" t="s">
        <v>54</v>
      </c>
      <c r="C295" s="41">
        <v>1</v>
      </c>
      <c r="D295" s="41">
        <v>19</v>
      </c>
      <c r="E295" s="44">
        <v>-71.489795000000001</v>
      </c>
      <c r="F295" s="44">
        <v>-32.998604</v>
      </c>
      <c r="G295" s="50">
        <v>26148.91796875</v>
      </c>
      <c r="H295" s="41">
        <v>1</v>
      </c>
      <c r="I295" s="41">
        <v>1</v>
      </c>
      <c r="J295" s="41">
        <v>0</v>
      </c>
      <c r="K295" s="42">
        <v>0.05</v>
      </c>
      <c r="L295" s="43">
        <v>1</v>
      </c>
      <c r="M295" s="20"/>
      <c r="O295"/>
      <c r="P295"/>
      <c r="Q295"/>
      <c r="R295"/>
      <c r="S295"/>
      <c r="T295"/>
      <c r="U295"/>
    </row>
  </sheetData>
  <mergeCells count="9">
    <mergeCell ref="A2:M2"/>
    <mergeCell ref="F6:G6"/>
    <mergeCell ref="H6:L6"/>
    <mergeCell ref="F7:G7"/>
    <mergeCell ref="H7:L7"/>
    <mergeCell ref="A6:B6"/>
    <mergeCell ref="A7:B7"/>
    <mergeCell ref="C6:E6"/>
    <mergeCell ref="C7:E7"/>
  </mergeCells>
  <printOptions horizontalCentered="1"/>
  <pageMargins left="0.70833330000000005" right="0.70833330000000005" top="0.74791660000000004" bottom="0.74791660000000004" header="0.3152778" footer="0.3152778"/>
  <pageSetup paperSize="297" scale="86" orientation="portrait" r:id="rId1"/>
  <headerFooter>
    <oddHeader>Página &amp;P de &amp;F</oddHeader>
  </headerFooter>
  <ignoredErrors>
    <ignoredError sqref="H45:H119 H258:H295 H121:H159 H161:H201" numberStoredAsText="1"/>
  </ignoredErrors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9"/>
  <sheetViews>
    <sheetView topLeftCell="A10" zoomScale="90" zoomScaleNormal="90" workbookViewId="0">
      <selection activeCell="H24" sqref="H24"/>
    </sheetView>
  </sheetViews>
  <sheetFormatPr baseColWidth="10" defaultRowHeight="15" x14ac:dyDescent="0.25"/>
  <cols>
    <col min="1" max="1" width="9.28515625" style="21" customWidth="1"/>
    <col min="2" max="2" width="9.140625" style="21" customWidth="1"/>
    <col min="3" max="4" width="10.7109375" style="21" customWidth="1"/>
    <col min="5" max="7" width="16.28515625" style="21" customWidth="1"/>
    <col min="8" max="8" width="11.7109375" style="21" customWidth="1"/>
    <col min="9" max="9" width="6.140625" bestFit="1" customWidth="1"/>
  </cols>
  <sheetData>
    <row r="1" spans="1:8" x14ac:dyDescent="0.25">
      <c r="A1"/>
      <c r="B1"/>
      <c r="C1"/>
      <c r="D1"/>
      <c r="E1"/>
      <c r="F1"/>
      <c r="G1"/>
      <c r="H1"/>
    </row>
    <row r="2" spans="1:8" ht="16.5" x14ac:dyDescent="0.25">
      <c r="A2" s="59" t="str">
        <f>"HORAS DE PASADA PROGRAMADA DE LA UNIDAD DE NEGOCIO ("&amp;A7&amp;" - "&amp;C7&amp;")"</f>
        <v>HORAS DE PASADA PROGRAMADA DE LA UNIDAD DE NEGOCIO (UN04 - Estival)</v>
      </c>
      <c r="B2" s="59"/>
      <c r="C2" s="59"/>
      <c r="D2" s="59"/>
      <c r="E2" s="59"/>
      <c r="F2" s="59"/>
      <c r="G2" s="59"/>
      <c r="H2" s="59"/>
    </row>
    <row r="3" spans="1:8" x14ac:dyDescent="0.25">
      <c r="A3"/>
      <c r="B3"/>
      <c r="C3"/>
      <c r="D3"/>
      <c r="E3"/>
      <c r="F3"/>
      <c r="G3"/>
      <c r="H3"/>
    </row>
    <row r="4" spans="1:8" s="3" customFormat="1" x14ac:dyDescent="0.25">
      <c r="A4" s="3" t="s">
        <v>16</v>
      </c>
    </row>
    <row r="5" spans="1:8" x14ac:dyDescent="0.25">
      <c r="A5"/>
      <c r="B5"/>
      <c r="C5"/>
      <c r="D5"/>
      <c r="E5"/>
      <c r="F5"/>
      <c r="G5"/>
      <c r="H5"/>
    </row>
    <row r="6" spans="1:8" x14ac:dyDescent="0.25">
      <c r="A6" s="66" t="s">
        <v>17</v>
      </c>
      <c r="B6" s="67"/>
      <c r="C6" s="66" t="s">
        <v>18</v>
      </c>
      <c r="D6" s="71"/>
      <c r="E6" s="16" t="s">
        <v>11</v>
      </c>
      <c r="F6" s="16" t="s">
        <v>12</v>
      </c>
      <c r="G6"/>
      <c r="H6"/>
    </row>
    <row r="7" spans="1:8" x14ac:dyDescent="0.25">
      <c r="A7" s="68" t="str">
        <f>+TAPA!D11</f>
        <v>UN04</v>
      </c>
      <c r="B7" s="69"/>
      <c r="C7" s="68" t="str">
        <f>+TAPA!B16</f>
        <v>Estival</v>
      </c>
      <c r="D7" s="72"/>
      <c r="E7" s="22">
        <f>+TAPA!C16</f>
        <v>44228</v>
      </c>
      <c r="F7" s="22">
        <f>+TAPA!D16</f>
        <v>44255</v>
      </c>
      <c r="G7"/>
      <c r="H7"/>
    </row>
    <row r="8" spans="1:8" x14ac:dyDescent="0.25">
      <c r="A8"/>
      <c r="B8"/>
      <c r="C8"/>
      <c r="D8"/>
      <c r="E8"/>
      <c r="F8"/>
      <c r="G8"/>
      <c r="H8"/>
    </row>
    <row r="9" spans="1:8" s="3" customFormat="1" x14ac:dyDescent="0.25">
      <c r="A9" s="3" t="s">
        <v>34</v>
      </c>
    </row>
    <row r="10" spans="1:8" ht="27" customHeight="1" x14ac:dyDescent="0.25"/>
    <row r="11" spans="1:8" ht="53.25" customHeight="1" x14ac:dyDescent="0.25">
      <c r="A11" s="36" t="s">
        <v>17</v>
      </c>
      <c r="B11" s="37" t="s">
        <v>22</v>
      </c>
      <c r="C11" s="37" t="s">
        <v>23</v>
      </c>
      <c r="D11" s="37" t="s">
        <v>35</v>
      </c>
      <c r="E11" s="37" t="s">
        <v>36</v>
      </c>
      <c r="F11" s="37" t="s">
        <v>37</v>
      </c>
      <c r="G11" s="38" t="s">
        <v>38</v>
      </c>
      <c r="H11" s="38" t="s">
        <v>39</v>
      </c>
    </row>
    <row r="12" spans="1:8" x14ac:dyDescent="0.25">
      <c r="A12" s="80" t="s">
        <v>7</v>
      </c>
      <c r="B12" s="46">
        <v>402</v>
      </c>
      <c r="C12" s="46">
        <v>0</v>
      </c>
      <c r="D12" s="46">
        <v>1</v>
      </c>
      <c r="E12" s="35" t="s">
        <v>68</v>
      </c>
      <c r="F12" s="35" t="s">
        <v>70</v>
      </c>
      <c r="G12" s="35" t="s">
        <v>69</v>
      </c>
      <c r="H12" s="46" t="s">
        <v>62</v>
      </c>
    </row>
    <row r="13" spans="1:8" x14ac:dyDescent="0.25">
      <c r="A13" s="80" t="s">
        <v>7</v>
      </c>
      <c r="B13" s="46">
        <v>403</v>
      </c>
      <c r="C13" s="46">
        <v>0</v>
      </c>
      <c r="D13" s="46">
        <v>1</v>
      </c>
      <c r="E13" s="35" t="s">
        <v>68</v>
      </c>
      <c r="F13" s="35" t="s">
        <v>71</v>
      </c>
      <c r="G13" s="35" t="s">
        <v>77</v>
      </c>
      <c r="H13" s="46" t="s">
        <v>62</v>
      </c>
    </row>
    <row r="14" spans="1:8" x14ac:dyDescent="0.25">
      <c r="A14" s="80" t="s">
        <v>7</v>
      </c>
      <c r="B14" s="46">
        <v>404</v>
      </c>
      <c r="C14" s="46">
        <v>0</v>
      </c>
      <c r="D14" s="46">
        <v>1</v>
      </c>
      <c r="E14" s="35" t="s">
        <v>68</v>
      </c>
      <c r="F14" s="35" t="s">
        <v>72</v>
      </c>
      <c r="G14" s="35" t="s">
        <v>78</v>
      </c>
      <c r="H14" s="46" t="s">
        <v>62</v>
      </c>
    </row>
    <row r="15" spans="1:8" x14ac:dyDescent="0.25">
      <c r="A15" s="80" t="s">
        <v>7</v>
      </c>
      <c r="B15" s="46">
        <v>405</v>
      </c>
      <c r="C15" s="46">
        <v>0</v>
      </c>
      <c r="D15" s="46">
        <v>1</v>
      </c>
      <c r="E15" s="35" t="s">
        <v>68</v>
      </c>
      <c r="F15" s="35" t="s">
        <v>73</v>
      </c>
      <c r="G15" s="35" t="s">
        <v>78</v>
      </c>
      <c r="H15" s="46" t="s">
        <v>62</v>
      </c>
    </row>
    <row r="16" spans="1:8" x14ac:dyDescent="0.25">
      <c r="A16" s="80" t="s">
        <v>7</v>
      </c>
      <c r="B16" s="46">
        <v>406</v>
      </c>
      <c r="C16" s="46">
        <v>0</v>
      </c>
      <c r="D16" s="46">
        <v>1</v>
      </c>
      <c r="E16" s="35" t="s">
        <v>68</v>
      </c>
      <c r="F16" s="35" t="s">
        <v>71</v>
      </c>
      <c r="G16" s="35" t="s">
        <v>80</v>
      </c>
      <c r="H16" s="46" t="s">
        <v>62</v>
      </c>
    </row>
    <row r="17" spans="1:8" x14ac:dyDescent="0.25">
      <c r="A17" s="80" t="s">
        <v>7</v>
      </c>
      <c r="B17" s="46">
        <v>409</v>
      </c>
      <c r="C17" s="46">
        <v>0</v>
      </c>
      <c r="D17" s="46">
        <v>1</v>
      </c>
      <c r="E17" s="35" t="s">
        <v>68</v>
      </c>
      <c r="F17" s="35" t="s">
        <v>74</v>
      </c>
      <c r="G17" s="35" t="s">
        <v>69</v>
      </c>
      <c r="H17" s="46" t="s">
        <v>62</v>
      </c>
    </row>
    <row r="18" spans="1:8" x14ac:dyDescent="0.25">
      <c r="A18" s="80" t="s">
        <v>7</v>
      </c>
      <c r="B18" s="47">
        <v>410</v>
      </c>
      <c r="C18" s="47">
        <v>0</v>
      </c>
      <c r="D18" s="47">
        <v>1</v>
      </c>
      <c r="E18" s="51" t="s">
        <v>68</v>
      </c>
      <c r="F18" s="51" t="s">
        <v>75</v>
      </c>
      <c r="G18" s="51" t="s">
        <v>81</v>
      </c>
      <c r="H18" s="47" t="s">
        <v>62</v>
      </c>
    </row>
    <row r="19" spans="1:8" x14ac:dyDescent="0.25">
      <c r="A19" s="80" t="s">
        <v>7</v>
      </c>
      <c r="B19" s="47">
        <v>412</v>
      </c>
      <c r="C19" s="47">
        <v>0</v>
      </c>
      <c r="D19" s="47">
        <v>1</v>
      </c>
      <c r="E19" s="51" t="s">
        <v>68</v>
      </c>
      <c r="F19" s="51" t="s">
        <v>76</v>
      </c>
      <c r="G19" s="51" t="s">
        <v>77</v>
      </c>
      <c r="H19" s="47" t="s">
        <v>62</v>
      </c>
    </row>
  </sheetData>
  <mergeCells count="5">
    <mergeCell ref="A7:B7"/>
    <mergeCell ref="C6:D6"/>
    <mergeCell ref="C7:D7"/>
    <mergeCell ref="A6:B6"/>
    <mergeCell ref="A2:H2"/>
  </mergeCells>
  <printOptions horizontalCentered="1"/>
  <pageMargins left="0.70833330000000005" right="0.70833330000000005" top="0.74791660000000004" bottom="0.74791660000000004" header="0.3152778" footer="0.3152778"/>
  <pageSetup paperSize="297" orientation="landscape" r:id="rId1"/>
  <headerFooter>
    <oddHeader>Página &amp;P de &amp;F</oddHeader>
  </headerFooter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48"/>
  <sheetViews>
    <sheetView showGridLines="0" zoomScale="90" zoomScaleNormal="90" workbookViewId="0">
      <selection activeCell="E5" sqref="E5"/>
    </sheetView>
  </sheetViews>
  <sheetFormatPr baseColWidth="10" defaultColWidth="11.42578125" defaultRowHeight="11.25" x14ac:dyDescent="0.2"/>
  <cols>
    <col min="1" max="1" width="15" style="25" bestFit="1" customWidth="1"/>
    <col min="2" max="2" width="9.28515625" style="24" bestFit="1" customWidth="1"/>
    <col min="3" max="3" width="9.28515625" style="24" customWidth="1"/>
    <col min="4" max="4" width="19.140625" style="24" customWidth="1"/>
    <col min="5" max="5" width="17.140625" style="25" customWidth="1"/>
    <col min="6" max="6" width="10.42578125" style="25" customWidth="1"/>
    <col min="7" max="7" width="9.28515625" style="25" customWidth="1"/>
    <col min="8" max="8" width="19.7109375" style="25" bestFit="1" customWidth="1"/>
    <col min="9" max="9" width="7.7109375" style="25" customWidth="1"/>
    <col min="10" max="10" width="11.7109375" style="25" customWidth="1"/>
    <col min="11" max="11" width="11.85546875" style="25" customWidth="1"/>
    <col min="12" max="12" width="10.7109375" style="25" customWidth="1"/>
    <col min="13" max="13" width="23" style="25" customWidth="1"/>
    <col min="14" max="14" width="8.85546875" style="25" customWidth="1"/>
    <col min="15" max="15" width="15.5703125" style="25" customWidth="1"/>
    <col min="16" max="16" width="6.42578125" style="25" customWidth="1"/>
    <col min="17" max="17" width="12.5703125" style="25" customWidth="1"/>
    <col min="18" max="18" width="14.5703125" style="25" customWidth="1"/>
    <col min="19" max="19" width="17.28515625" style="25" customWidth="1"/>
    <col min="20" max="20" width="11.42578125" style="25"/>
    <col min="21" max="21" width="12.5703125" style="25" customWidth="1"/>
    <col min="22" max="22" width="14.85546875" style="25" customWidth="1"/>
    <col min="23" max="23" width="23.28515625" style="25" bestFit="1" customWidth="1"/>
    <col min="24" max="16384" width="11.42578125" style="25"/>
  </cols>
  <sheetData>
    <row r="1" spans="1:23" ht="15" x14ac:dyDescent="0.25">
      <c r="B1" s="25"/>
      <c r="C1" s="25"/>
      <c r="D1" s="28" t="s">
        <v>64</v>
      </c>
      <c r="K1" s="33"/>
      <c r="L1" s="39"/>
      <c r="M1" s="39"/>
      <c r="N1" s="39"/>
      <c r="O1" s="34"/>
      <c r="Q1" s="26" t="s">
        <v>22</v>
      </c>
      <c r="R1" s="26" t="s">
        <v>61</v>
      </c>
      <c r="S1" t="s">
        <v>58</v>
      </c>
    </row>
    <row r="2" spans="1:23" ht="15" x14ac:dyDescent="0.25">
      <c r="A2" s="28" t="s">
        <v>21</v>
      </c>
      <c r="B2" s="28" t="s">
        <v>22</v>
      </c>
      <c r="C2" s="28" t="s">
        <v>23</v>
      </c>
      <c r="D2" s="29" t="s">
        <v>40</v>
      </c>
      <c r="E2" s="25" t="s">
        <v>41</v>
      </c>
      <c r="F2" s="25" t="s">
        <v>42</v>
      </c>
      <c r="G2" s="25" t="s">
        <v>43</v>
      </c>
      <c r="H2" s="25" t="s">
        <v>44</v>
      </c>
      <c r="J2" s="25" t="s">
        <v>67</v>
      </c>
      <c r="K2" s="33" t="s">
        <v>55</v>
      </c>
      <c r="L2" s="39" t="s">
        <v>22</v>
      </c>
      <c r="M2" s="39" t="s">
        <v>61</v>
      </c>
      <c r="N2" s="39" t="s">
        <v>56</v>
      </c>
      <c r="O2" s="34" t="s">
        <v>59</v>
      </c>
      <c r="Q2" t="s">
        <v>46</v>
      </c>
      <c r="R2" t="s">
        <v>60</v>
      </c>
      <c r="S2" s="27">
        <v>2</v>
      </c>
      <c r="U2" s="26" t="s">
        <v>55</v>
      </c>
      <c r="V2" s="26" t="s">
        <v>61</v>
      </c>
      <c r="W2" t="s">
        <v>65</v>
      </c>
    </row>
    <row r="3" spans="1:23" ht="15" x14ac:dyDescent="0.25">
      <c r="A3" s="23" t="s">
        <v>7</v>
      </c>
      <c r="B3" s="25" t="s">
        <v>46</v>
      </c>
      <c r="C3" s="30">
        <v>0</v>
      </c>
      <c r="D3" s="31">
        <v>17</v>
      </c>
      <c r="E3" s="32">
        <v>17</v>
      </c>
      <c r="F3" s="32">
        <v>3</v>
      </c>
      <c r="G3" s="32">
        <v>1</v>
      </c>
      <c r="H3" s="32">
        <v>1</v>
      </c>
      <c r="I3" s="32"/>
      <c r="J3" s="25" t="b">
        <f t="shared" ref="J3:J20" si="0">D3=E3</f>
        <v>1</v>
      </c>
      <c r="K3" s="33" t="str">
        <f t="shared" ref="K3:K20" si="1">+A3</f>
        <v>UN04</v>
      </c>
      <c r="L3" s="33" t="str">
        <f t="shared" ref="L3:L20" si="2">+LEFT(B3,3)</f>
        <v>402</v>
      </c>
      <c r="M3" s="33" t="str">
        <f t="shared" ref="M3:M20" si="3">+IF(OR(RIGHT(B3,1)="D",RIGHT(B3,1)="c",RIGHT(B3,1)="Y"),"Variante","Troncal")</f>
        <v>Troncal</v>
      </c>
      <c r="N3" s="33">
        <f t="shared" ref="N3:N20" si="4">+C3</f>
        <v>0</v>
      </c>
      <c r="O3" s="34">
        <f t="shared" ref="O3:O20" si="5">+IF(B3=B2,"",1)</f>
        <v>1</v>
      </c>
      <c r="Q3" t="s">
        <v>47</v>
      </c>
      <c r="R3" t="s">
        <v>60</v>
      </c>
      <c r="S3" s="27">
        <v>2</v>
      </c>
      <c r="U3" t="s">
        <v>7</v>
      </c>
      <c r="V3" t="s">
        <v>60</v>
      </c>
      <c r="W3" s="27">
        <v>9</v>
      </c>
    </row>
    <row r="4" spans="1:23" ht="15" x14ac:dyDescent="0.25">
      <c r="A4" s="23" t="s">
        <v>7</v>
      </c>
      <c r="B4" s="25" t="s">
        <v>46</v>
      </c>
      <c r="C4" s="30">
        <v>1</v>
      </c>
      <c r="D4" s="31">
        <v>16</v>
      </c>
      <c r="E4" s="32">
        <v>16</v>
      </c>
      <c r="F4" s="32">
        <v>3</v>
      </c>
      <c r="G4" s="32">
        <v>1</v>
      </c>
      <c r="H4" s="32">
        <v>1</v>
      </c>
      <c r="I4" s="32"/>
      <c r="J4" s="25" t="b">
        <f t="shared" si="0"/>
        <v>1</v>
      </c>
      <c r="K4" s="33" t="str">
        <f t="shared" si="1"/>
        <v>UN04</v>
      </c>
      <c r="L4" s="33" t="str">
        <f t="shared" si="2"/>
        <v>402</v>
      </c>
      <c r="M4" s="33" t="str">
        <f t="shared" si="3"/>
        <v>Troncal</v>
      </c>
      <c r="N4" s="33">
        <f t="shared" si="4"/>
        <v>1</v>
      </c>
      <c r="O4" s="34" t="str">
        <f>+IF(B4=B3,"",1)</f>
        <v/>
      </c>
      <c r="Q4" t="s">
        <v>48</v>
      </c>
      <c r="R4" t="s">
        <v>60</v>
      </c>
      <c r="S4" s="27">
        <v>2</v>
      </c>
      <c r="U4" t="s">
        <v>57</v>
      </c>
      <c r="V4"/>
      <c r="W4" s="27">
        <v>9</v>
      </c>
    </row>
    <row r="5" spans="1:23" ht="15" x14ac:dyDescent="0.25">
      <c r="A5" s="23" t="s">
        <v>7</v>
      </c>
      <c r="B5" s="25" t="s">
        <v>47</v>
      </c>
      <c r="C5" s="30">
        <v>0</v>
      </c>
      <c r="D5" s="31">
        <v>18</v>
      </c>
      <c r="E5" s="32">
        <v>18</v>
      </c>
      <c r="F5" s="32">
        <v>3</v>
      </c>
      <c r="G5" s="32">
        <v>1</v>
      </c>
      <c r="H5" s="32">
        <v>1</v>
      </c>
      <c r="I5" s="32"/>
      <c r="J5" s="25" t="b">
        <f t="shared" si="0"/>
        <v>1</v>
      </c>
      <c r="K5" s="33" t="str">
        <f t="shared" si="1"/>
        <v>UN04</v>
      </c>
      <c r="L5" s="33" t="str">
        <f t="shared" si="2"/>
        <v>403</v>
      </c>
      <c r="M5" s="33" t="str">
        <f t="shared" si="3"/>
        <v>Troncal</v>
      </c>
      <c r="N5" s="33">
        <f t="shared" si="4"/>
        <v>0</v>
      </c>
      <c r="O5" s="34">
        <f t="shared" si="5"/>
        <v>1</v>
      </c>
      <c r="Q5" t="s">
        <v>49</v>
      </c>
      <c r="R5" t="s">
        <v>60</v>
      </c>
      <c r="S5" s="27">
        <v>2</v>
      </c>
      <c r="U5"/>
      <c r="V5"/>
      <c r="W5"/>
    </row>
    <row r="6" spans="1:23" ht="15" x14ac:dyDescent="0.25">
      <c r="A6" s="23" t="s">
        <v>7</v>
      </c>
      <c r="B6" s="25" t="s">
        <v>47</v>
      </c>
      <c r="C6" s="30">
        <v>1</v>
      </c>
      <c r="D6" s="31">
        <v>18</v>
      </c>
      <c r="E6" s="32">
        <v>18</v>
      </c>
      <c r="F6" s="32">
        <v>3</v>
      </c>
      <c r="G6" s="32">
        <v>1</v>
      </c>
      <c r="H6" s="32">
        <v>1</v>
      </c>
      <c r="I6" s="32"/>
      <c r="J6" s="25" t="b">
        <f t="shared" si="0"/>
        <v>1</v>
      </c>
      <c r="K6" s="33" t="str">
        <f t="shared" si="1"/>
        <v>UN04</v>
      </c>
      <c r="L6" s="33" t="str">
        <f t="shared" si="2"/>
        <v>403</v>
      </c>
      <c r="M6" s="33" t="str">
        <f t="shared" si="3"/>
        <v>Troncal</v>
      </c>
      <c r="N6" s="33">
        <f t="shared" si="4"/>
        <v>1</v>
      </c>
      <c r="O6" s="34" t="str">
        <f t="shared" si="5"/>
        <v/>
      </c>
      <c r="Q6" t="s">
        <v>50</v>
      </c>
      <c r="R6" t="s">
        <v>60</v>
      </c>
      <c r="S6" s="27">
        <v>2</v>
      </c>
      <c r="U6"/>
      <c r="V6"/>
      <c r="W6"/>
    </row>
    <row r="7" spans="1:23" ht="15" x14ac:dyDescent="0.25">
      <c r="A7" s="23" t="s">
        <v>7</v>
      </c>
      <c r="B7" s="25" t="s">
        <v>48</v>
      </c>
      <c r="C7" s="30">
        <v>0</v>
      </c>
      <c r="D7" s="31">
        <v>20</v>
      </c>
      <c r="E7" s="32">
        <v>20</v>
      </c>
      <c r="F7" s="32">
        <v>3</v>
      </c>
      <c r="G7" s="32">
        <v>1</v>
      </c>
      <c r="H7" s="32">
        <v>1</v>
      </c>
      <c r="I7" s="32"/>
      <c r="J7" s="25" t="b">
        <f t="shared" si="0"/>
        <v>1</v>
      </c>
      <c r="K7" s="33" t="str">
        <f t="shared" si="1"/>
        <v>UN04</v>
      </c>
      <c r="L7" s="33" t="str">
        <f t="shared" si="2"/>
        <v>404</v>
      </c>
      <c r="M7" s="33" t="str">
        <f t="shared" si="3"/>
        <v>Troncal</v>
      </c>
      <c r="N7" s="33">
        <f t="shared" si="4"/>
        <v>0</v>
      </c>
      <c r="O7" s="34">
        <f t="shared" si="5"/>
        <v>1</v>
      </c>
      <c r="Q7" t="s">
        <v>51</v>
      </c>
      <c r="R7" t="s">
        <v>60</v>
      </c>
      <c r="S7" s="27">
        <v>2</v>
      </c>
      <c r="U7"/>
      <c r="V7"/>
      <c r="W7"/>
    </row>
    <row r="8" spans="1:23" ht="15" x14ac:dyDescent="0.25">
      <c r="A8" s="23" t="s">
        <v>7</v>
      </c>
      <c r="B8" s="25" t="s">
        <v>48</v>
      </c>
      <c r="C8" s="30">
        <v>1</v>
      </c>
      <c r="D8" s="31">
        <v>21</v>
      </c>
      <c r="E8" s="32">
        <v>21</v>
      </c>
      <c r="F8" s="32">
        <v>3</v>
      </c>
      <c r="G8" s="32">
        <v>1</v>
      </c>
      <c r="H8" s="32">
        <v>1</v>
      </c>
      <c r="I8" s="32"/>
      <c r="J8" s="25" t="b">
        <f t="shared" si="0"/>
        <v>1</v>
      </c>
      <c r="K8" s="33" t="str">
        <f t="shared" si="1"/>
        <v>UN04</v>
      </c>
      <c r="L8" s="33" t="str">
        <f t="shared" si="2"/>
        <v>404</v>
      </c>
      <c r="M8" s="33" t="str">
        <f t="shared" si="3"/>
        <v>Troncal</v>
      </c>
      <c r="N8" s="33">
        <f t="shared" si="4"/>
        <v>1</v>
      </c>
      <c r="O8" s="34" t="str">
        <f t="shared" si="5"/>
        <v/>
      </c>
      <c r="Q8" t="s">
        <v>52</v>
      </c>
      <c r="R8" t="s">
        <v>60</v>
      </c>
      <c r="S8" s="27">
        <v>2</v>
      </c>
      <c r="U8"/>
      <c r="V8"/>
      <c r="W8"/>
    </row>
    <row r="9" spans="1:23" ht="15" x14ac:dyDescent="0.25">
      <c r="A9" s="23" t="s">
        <v>7</v>
      </c>
      <c r="B9" s="25" t="s">
        <v>49</v>
      </c>
      <c r="C9" s="30">
        <v>0</v>
      </c>
      <c r="D9" s="31">
        <v>20</v>
      </c>
      <c r="E9" s="32">
        <v>20</v>
      </c>
      <c r="F9" s="32">
        <v>3</v>
      </c>
      <c r="G9" s="32">
        <v>1</v>
      </c>
      <c r="H9" s="32">
        <v>1</v>
      </c>
      <c r="I9" s="32"/>
      <c r="J9" s="25" t="b">
        <f t="shared" si="0"/>
        <v>1</v>
      </c>
      <c r="K9" s="33" t="str">
        <f t="shared" si="1"/>
        <v>UN04</v>
      </c>
      <c r="L9" s="33" t="str">
        <f t="shared" si="2"/>
        <v>405</v>
      </c>
      <c r="M9" s="33" t="str">
        <f t="shared" si="3"/>
        <v>Troncal</v>
      </c>
      <c r="N9" s="33">
        <f t="shared" si="4"/>
        <v>0</v>
      </c>
      <c r="O9" s="34">
        <f t="shared" si="5"/>
        <v>1</v>
      </c>
      <c r="Q9" t="s">
        <v>53</v>
      </c>
      <c r="R9" t="s">
        <v>60</v>
      </c>
      <c r="S9" s="27">
        <v>2</v>
      </c>
      <c r="U9"/>
      <c r="V9"/>
      <c r="W9"/>
    </row>
    <row r="10" spans="1:23" ht="15" x14ac:dyDescent="0.25">
      <c r="A10" s="23" t="s">
        <v>7</v>
      </c>
      <c r="B10" s="25" t="s">
        <v>49</v>
      </c>
      <c r="C10" s="30">
        <v>1</v>
      </c>
      <c r="D10" s="31">
        <v>21</v>
      </c>
      <c r="E10" s="32">
        <v>21</v>
      </c>
      <c r="F10" s="32">
        <v>3</v>
      </c>
      <c r="G10" s="32">
        <v>1</v>
      </c>
      <c r="H10" s="32">
        <v>1</v>
      </c>
      <c r="I10" s="32"/>
      <c r="J10" s="25" t="b">
        <f t="shared" si="0"/>
        <v>1</v>
      </c>
      <c r="K10" s="33" t="str">
        <f t="shared" si="1"/>
        <v>UN04</v>
      </c>
      <c r="L10" s="33" t="str">
        <f t="shared" si="2"/>
        <v>405</v>
      </c>
      <c r="M10" s="33" t="str">
        <f t="shared" si="3"/>
        <v>Troncal</v>
      </c>
      <c r="N10" s="33">
        <f t="shared" si="4"/>
        <v>1</v>
      </c>
      <c r="O10" s="34" t="str">
        <f t="shared" si="5"/>
        <v/>
      </c>
      <c r="Q10" t="s">
        <v>54</v>
      </c>
      <c r="R10" t="s">
        <v>60</v>
      </c>
      <c r="S10" s="27">
        <v>2</v>
      </c>
      <c r="U10"/>
      <c r="V10"/>
      <c r="W10"/>
    </row>
    <row r="11" spans="1:23" ht="15" x14ac:dyDescent="0.25">
      <c r="A11" s="23" t="s">
        <v>7</v>
      </c>
      <c r="B11" s="25" t="s">
        <v>50</v>
      </c>
      <c r="C11" s="30">
        <v>0</v>
      </c>
      <c r="D11" s="31">
        <v>21</v>
      </c>
      <c r="E11" s="32">
        <v>21</v>
      </c>
      <c r="F11" s="32">
        <v>3</v>
      </c>
      <c r="G11" s="32">
        <v>1</v>
      </c>
      <c r="H11" s="32">
        <v>1</v>
      </c>
      <c r="I11" s="32"/>
      <c r="J11" s="25" t="b">
        <f t="shared" si="0"/>
        <v>1</v>
      </c>
      <c r="K11" s="33" t="str">
        <f t="shared" si="1"/>
        <v>UN04</v>
      </c>
      <c r="L11" s="33" t="str">
        <f t="shared" si="2"/>
        <v>406</v>
      </c>
      <c r="M11" s="33" t="str">
        <f t="shared" si="3"/>
        <v>Troncal</v>
      </c>
      <c r="N11" s="33">
        <f t="shared" si="4"/>
        <v>0</v>
      </c>
      <c r="O11" s="34">
        <f t="shared" si="5"/>
        <v>1</v>
      </c>
      <c r="Q11" t="s">
        <v>57</v>
      </c>
      <c r="R11"/>
      <c r="S11" s="27">
        <v>18</v>
      </c>
      <c r="U11"/>
      <c r="V11"/>
      <c r="W11"/>
    </row>
    <row r="12" spans="1:23" ht="15" x14ac:dyDescent="0.25">
      <c r="A12" s="23" t="s">
        <v>7</v>
      </c>
      <c r="B12" s="25" t="s">
        <v>50</v>
      </c>
      <c r="C12" s="30">
        <v>1</v>
      </c>
      <c r="D12" s="31">
        <v>20</v>
      </c>
      <c r="E12" s="32">
        <v>20</v>
      </c>
      <c r="F12" s="32">
        <v>3</v>
      </c>
      <c r="G12" s="32">
        <v>1</v>
      </c>
      <c r="H12" s="32">
        <v>1</v>
      </c>
      <c r="I12" s="32"/>
      <c r="J12" s="25" t="b">
        <f t="shared" si="0"/>
        <v>1</v>
      </c>
      <c r="K12" s="33" t="str">
        <f t="shared" si="1"/>
        <v>UN04</v>
      </c>
      <c r="L12" s="33" t="str">
        <f t="shared" si="2"/>
        <v>406</v>
      </c>
      <c r="M12" s="33" t="str">
        <f t="shared" si="3"/>
        <v>Troncal</v>
      </c>
      <c r="N12" s="33">
        <f t="shared" si="4"/>
        <v>1</v>
      </c>
      <c r="O12" s="34" t="str">
        <f t="shared" si="5"/>
        <v/>
      </c>
      <c r="Q12"/>
      <c r="R12"/>
      <c r="S12"/>
      <c r="U12"/>
      <c r="V12"/>
      <c r="W12"/>
    </row>
    <row r="13" spans="1:23" ht="15" x14ac:dyDescent="0.25">
      <c r="A13" s="23" t="s">
        <v>7</v>
      </c>
      <c r="B13" s="25" t="s">
        <v>52</v>
      </c>
      <c r="C13" s="30">
        <v>0</v>
      </c>
      <c r="D13" s="31">
        <v>10</v>
      </c>
      <c r="E13" s="32">
        <v>10</v>
      </c>
      <c r="F13" s="32">
        <v>3</v>
      </c>
      <c r="G13" s="32">
        <v>1</v>
      </c>
      <c r="H13" s="32">
        <v>1</v>
      </c>
      <c r="I13" s="32"/>
      <c r="J13" s="25" t="b">
        <f t="shared" si="0"/>
        <v>1</v>
      </c>
      <c r="K13" s="33" t="str">
        <f t="shared" si="1"/>
        <v>UN04</v>
      </c>
      <c r="L13" s="33" t="str">
        <f t="shared" si="2"/>
        <v>409</v>
      </c>
      <c r="M13" s="33" t="str">
        <f t="shared" si="3"/>
        <v>Troncal</v>
      </c>
      <c r="N13" s="33">
        <f t="shared" si="4"/>
        <v>0</v>
      </c>
      <c r="O13" s="34">
        <f t="shared" si="5"/>
        <v>1</v>
      </c>
      <c r="Q13"/>
      <c r="R13"/>
      <c r="S13"/>
      <c r="U13"/>
      <c r="V13"/>
      <c r="W13"/>
    </row>
    <row r="14" spans="1:23" ht="15" x14ac:dyDescent="0.25">
      <c r="A14" s="23" t="s">
        <v>7</v>
      </c>
      <c r="B14" s="25" t="s">
        <v>52</v>
      </c>
      <c r="C14" s="30">
        <v>1</v>
      </c>
      <c r="D14" s="31">
        <v>13</v>
      </c>
      <c r="E14" s="32">
        <v>13</v>
      </c>
      <c r="F14" s="32">
        <v>3</v>
      </c>
      <c r="G14" s="32">
        <v>1</v>
      </c>
      <c r="H14" s="32">
        <v>1</v>
      </c>
      <c r="I14" s="32"/>
      <c r="J14" s="25" t="b">
        <f t="shared" si="0"/>
        <v>1</v>
      </c>
      <c r="K14" s="33" t="str">
        <f t="shared" si="1"/>
        <v>UN04</v>
      </c>
      <c r="L14" s="33" t="str">
        <f t="shared" si="2"/>
        <v>409</v>
      </c>
      <c r="M14" s="33" t="str">
        <f t="shared" si="3"/>
        <v>Troncal</v>
      </c>
      <c r="N14" s="33">
        <f t="shared" si="4"/>
        <v>1</v>
      </c>
      <c r="O14" s="34" t="str">
        <f t="shared" si="5"/>
        <v/>
      </c>
      <c r="Q14"/>
      <c r="R14"/>
      <c r="S14"/>
      <c r="U14"/>
      <c r="V14"/>
      <c r="W14"/>
    </row>
    <row r="15" spans="1:23" ht="15" x14ac:dyDescent="0.25">
      <c r="A15" s="23" t="s">
        <v>7</v>
      </c>
      <c r="B15" s="25" t="s">
        <v>53</v>
      </c>
      <c r="C15" s="30">
        <v>0</v>
      </c>
      <c r="D15" s="31">
        <v>17</v>
      </c>
      <c r="E15" s="32">
        <v>17</v>
      </c>
      <c r="F15" s="32">
        <v>3</v>
      </c>
      <c r="G15" s="32">
        <v>1</v>
      </c>
      <c r="H15" s="32">
        <v>1</v>
      </c>
      <c r="I15" s="32"/>
      <c r="J15" s="25" t="b">
        <f t="shared" si="0"/>
        <v>1</v>
      </c>
      <c r="K15" s="33" t="str">
        <f t="shared" si="1"/>
        <v>UN04</v>
      </c>
      <c r="L15" s="33" t="str">
        <f t="shared" si="2"/>
        <v>410</v>
      </c>
      <c r="M15" s="33" t="str">
        <f t="shared" si="3"/>
        <v>Troncal</v>
      </c>
      <c r="N15" s="33">
        <f t="shared" si="4"/>
        <v>0</v>
      </c>
      <c r="O15" s="34">
        <f t="shared" si="5"/>
        <v>1</v>
      </c>
      <c r="Q15"/>
      <c r="R15"/>
      <c r="S15"/>
      <c r="U15"/>
      <c r="V15"/>
      <c r="W15"/>
    </row>
    <row r="16" spans="1:23" ht="15" x14ac:dyDescent="0.25">
      <c r="A16" s="23" t="s">
        <v>7</v>
      </c>
      <c r="B16" s="25" t="s">
        <v>53</v>
      </c>
      <c r="C16" s="30">
        <v>1</v>
      </c>
      <c r="D16" s="31">
        <v>16</v>
      </c>
      <c r="E16" s="32">
        <v>16</v>
      </c>
      <c r="F16" s="32">
        <v>3</v>
      </c>
      <c r="G16" s="32">
        <v>1</v>
      </c>
      <c r="H16" s="32">
        <v>1</v>
      </c>
      <c r="I16" s="32"/>
      <c r="J16" s="25" t="b">
        <f t="shared" si="0"/>
        <v>1</v>
      </c>
      <c r="K16" s="33" t="str">
        <f t="shared" si="1"/>
        <v>UN04</v>
      </c>
      <c r="L16" s="33" t="str">
        <f t="shared" si="2"/>
        <v>410</v>
      </c>
      <c r="M16" s="33" t="str">
        <f t="shared" si="3"/>
        <v>Troncal</v>
      </c>
      <c r="N16" s="33">
        <f t="shared" si="4"/>
        <v>1</v>
      </c>
      <c r="O16" s="34" t="str">
        <f t="shared" si="5"/>
        <v/>
      </c>
      <c r="Q16"/>
      <c r="R16"/>
      <c r="S16"/>
      <c r="U16"/>
      <c r="V16"/>
      <c r="W16"/>
    </row>
    <row r="17" spans="1:23" ht="15" x14ac:dyDescent="0.25">
      <c r="A17" s="23" t="s">
        <v>7</v>
      </c>
      <c r="B17" s="25" t="s">
        <v>54</v>
      </c>
      <c r="C17" s="30">
        <v>0</v>
      </c>
      <c r="D17" s="31">
        <v>19</v>
      </c>
      <c r="E17" s="32">
        <v>19</v>
      </c>
      <c r="F17" s="32">
        <v>3</v>
      </c>
      <c r="G17" s="32">
        <v>1</v>
      </c>
      <c r="H17" s="32">
        <v>1</v>
      </c>
      <c r="I17" s="32"/>
      <c r="J17" s="25" t="b">
        <f t="shared" si="0"/>
        <v>1</v>
      </c>
      <c r="K17" s="33" t="str">
        <f t="shared" si="1"/>
        <v>UN04</v>
      </c>
      <c r="L17" s="33" t="str">
        <f t="shared" si="2"/>
        <v>412</v>
      </c>
      <c r="M17" s="33" t="str">
        <f t="shared" si="3"/>
        <v>Troncal</v>
      </c>
      <c r="N17" s="33">
        <f t="shared" si="4"/>
        <v>0</v>
      </c>
      <c r="O17" s="34">
        <f t="shared" si="5"/>
        <v>1</v>
      </c>
      <c r="Q17"/>
      <c r="R17"/>
      <c r="S17"/>
      <c r="U17"/>
      <c r="V17"/>
      <c r="W17"/>
    </row>
    <row r="18" spans="1:23" ht="15" x14ac:dyDescent="0.25">
      <c r="A18" s="23" t="s">
        <v>7</v>
      </c>
      <c r="B18" s="25" t="s">
        <v>54</v>
      </c>
      <c r="C18" s="30">
        <v>1</v>
      </c>
      <c r="D18" s="31">
        <v>19</v>
      </c>
      <c r="E18" s="32">
        <v>19</v>
      </c>
      <c r="F18" s="32">
        <v>3</v>
      </c>
      <c r="G18" s="32">
        <v>1</v>
      </c>
      <c r="H18" s="32">
        <v>1</v>
      </c>
      <c r="I18" s="32"/>
      <c r="J18" s="25" t="b">
        <f t="shared" si="0"/>
        <v>1</v>
      </c>
      <c r="K18" s="33" t="str">
        <f t="shared" si="1"/>
        <v>UN04</v>
      </c>
      <c r="L18" s="33" t="str">
        <f t="shared" si="2"/>
        <v>412</v>
      </c>
      <c r="M18" s="33" t="str">
        <f t="shared" si="3"/>
        <v>Troncal</v>
      </c>
      <c r="N18" s="33">
        <f t="shared" si="4"/>
        <v>1</v>
      </c>
      <c r="O18" s="34" t="str">
        <f t="shared" si="5"/>
        <v/>
      </c>
      <c r="Q18"/>
      <c r="R18"/>
      <c r="S18" s="27"/>
      <c r="U18"/>
      <c r="V18"/>
      <c r="W18"/>
    </row>
    <row r="19" spans="1:23" ht="15" x14ac:dyDescent="0.25">
      <c r="A19" s="25" t="s">
        <v>57</v>
      </c>
      <c r="B19" s="25"/>
      <c r="C19" s="25"/>
      <c r="D19" s="31">
        <v>286</v>
      </c>
      <c r="E19" s="32">
        <v>286</v>
      </c>
      <c r="F19" s="32">
        <v>48</v>
      </c>
      <c r="G19" s="32">
        <v>16</v>
      </c>
      <c r="H19" s="32">
        <v>16.000000000000011</v>
      </c>
      <c r="I19" s="32"/>
      <c r="J19" s="25" t="b">
        <f t="shared" si="0"/>
        <v>1</v>
      </c>
      <c r="K19" s="33" t="str">
        <f t="shared" si="1"/>
        <v>Total general</v>
      </c>
      <c r="L19" s="33" t="str">
        <f t="shared" si="2"/>
        <v/>
      </c>
      <c r="M19" s="33" t="str">
        <f t="shared" si="3"/>
        <v>Troncal</v>
      </c>
      <c r="N19" s="33">
        <f t="shared" si="4"/>
        <v>0</v>
      </c>
      <c r="O19" s="34">
        <f t="shared" si="5"/>
        <v>1</v>
      </c>
      <c r="Q19"/>
      <c r="R19"/>
      <c r="S19" s="27"/>
      <c r="U19"/>
      <c r="V19"/>
      <c r="W19"/>
    </row>
    <row r="20" spans="1:23" ht="15" x14ac:dyDescent="0.25">
      <c r="A20"/>
      <c r="B20"/>
      <c r="C20"/>
      <c r="D20"/>
      <c r="E20"/>
      <c r="F20"/>
      <c r="G20"/>
      <c r="H20"/>
      <c r="I20" s="32"/>
      <c r="J20" s="25" t="b">
        <f t="shared" si="0"/>
        <v>1</v>
      </c>
      <c r="K20" s="33">
        <f t="shared" si="1"/>
        <v>0</v>
      </c>
      <c r="L20" s="33" t="str">
        <f t="shared" si="2"/>
        <v/>
      </c>
      <c r="M20" s="33" t="str">
        <f t="shared" si="3"/>
        <v>Troncal</v>
      </c>
      <c r="N20" s="33">
        <f t="shared" si="4"/>
        <v>0</v>
      </c>
      <c r="O20" s="34" t="str">
        <f t="shared" si="5"/>
        <v/>
      </c>
      <c r="Q20"/>
      <c r="R20"/>
      <c r="S20"/>
    </row>
    <row r="21" spans="1:23" ht="15" x14ac:dyDescent="0.25">
      <c r="A21"/>
      <c r="B21"/>
      <c r="C21"/>
      <c r="D21"/>
      <c r="E21"/>
      <c r="F21"/>
      <c r="G21"/>
      <c r="H21"/>
      <c r="I21" s="32"/>
      <c r="K21" s="33"/>
      <c r="L21" s="33"/>
      <c r="M21" s="33"/>
      <c r="N21" s="33"/>
      <c r="O21" s="34"/>
      <c r="Q21"/>
      <c r="R21"/>
      <c r="S21"/>
    </row>
    <row r="22" spans="1:23" ht="15" x14ac:dyDescent="0.25">
      <c r="A22"/>
      <c r="B22"/>
      <c r="C22"/>
      <c r="D22"/>
      <c r="E22"/>
      <c r="F22"/>
      <c r="G22"/>
      <c r="H22"/>
      <c r="I22"/>
      <c r="K22" s="33"/>
      <c r="L22" s="33"/>
      <c r="M22" s="33"/>
      <c r="N22" s="33"/>
      <c r="O22" s="34"/>
      <c r="Q22"/>
      <c r="R22"/>
      <c r="S22"/>
    </row>
    <row r="23" spans="1:23" ht="15" x14ac:dyDescent="0.25">
      <c r="A23"/>
      <c r="B23"/>
      <c r="C23"/>
      <c r="D23"/>
      <c r="E23"/>
      <c r="F23"/>
      <c r="G23"/>
      <c r="H23"/>
      <c r="I23"/>
      <c r="K23" s="33"/>
      <c r="L23" s="33"/>
      <c r="M23" s="33"/>
      <c r="N23" s="33"/>
      <c r="O23" s="34"/>
      <c r="Q23"/>
      <c r="R23"/>
      <c r="S23"/>
    </row>
    <row r="24" spans="1:23" ht="15" x14ac:dyDescent="0.25">
      <c r="A24"/>
      <c r="B24"/>
      <c r="C24"/>
      <c r="D24"/>
      <c r="E24"/>
      <c r="F24"/>
      <c r="G24"/>
      <c r="H24"/>
      <c r="I24"/>
      <c r="K24" s="33"/>
      <c r="L24" s="33"/>
      <c r="M24" s="33"/>
      <c r="N24" s="33"/>
      <c r="O24" s="34"/>
      <c r="Q24"/>
      <c r="R24"/>
      <c r="S24"/>
    </row>
    <row r="25" spans="1:23" ht="15" x14ac:dyDescent="0.25">
      <c r="A25"/>
      <c r="B25"/>
      <c r="C25"/>
      <c r="D25"/>
      <c r="E25"/>
      <c r="F25"/>
      <c r="G25"/>
      <c r="H25"/>
      <c r="I25"/>
      <c r="K25" s="33"/>
      <c r="L25" s="33"/>
      <c r="M25" s="33"/>
      <c r="N25" s="33"/>
      <c r="O25" s="34"/>
      <c r="Q25"/>
      <c r="R25"/>
      <c r="S25"/>
    </row>
    <row r="26" spans="1:23" ht="15" x14ac:dyDescent="0.25">
      <c r="A26" s="28" t="s">
        <v>30</v>
      </c>
      <c r="B26" s="15">
        <v>1</v>
      </c>
      <c r="C26"/>
      <c r="D26"/>
      <c r="E26"/>
      <c r="F26"/>
      <c r="G26"/>
      <c r="H26"/>
      <c r="I26"/>
      <c r="Q26"/>
      <c r="R26"/>
      <c r="S26"/>
    </row>
    <row r="27" spans="1:23" ht="15" x14ac:dyDescent="0.25">
      <c r="Q27"/>
      <c r="R27"/>
      <c r="S27"/>
    </row>
    <row r="28" spans="1:23" ht="15" x14ac:dyDescent="0.25">
      <c r="A28" s="28" t="s">
        <v>22</v>
      </c>
      <c r="B28" s="28" t="s">
        <v>23</v>
      </c>
      <c r="C28" s="25" t="s">
        <v>43</v>
      </c>
      <c r="D28"/>
      <c r="E28" s="26" t="s">
        <v>22</v>
      </c>
      <c r="F28" s="26" t="s">
        <v>23</v>
      </c>
      <c r="G28" t="s">
        <v>66</v>
      </c>
      <c r="H28"/>
      <c r="I28"/>
      <c r="Q28"/>
      <c r="R28"/>
      <c r="S28"/>
    </row>
    <row r="29" spans="1:23" ht="15" x14ac:dyDescent="0.25">
      <c r="A29" s="25" t="s">
        <v>46</v>
      </c>
      <c r="B29" s="30">
        <v>0</v>
      </c>
      <c r="C29" s="32">
        <v>1</v>
      </c>
      <c r="D29"/>
      <c r="E29">
        <v>404</v>
      </c>
      <c r="F29">
        <v>0</v>
      </c>
      <c r="G29" s="27">
        <v>2</v>
      </c>
      <c r="H29"/>
      <c r="I29"/>
      <c r="Q29"/>
      <c r="R29"/>
      <c r="S29"/>
    </row>
    <row r="30" spans="1:23" ht="15" x14ac:dyDescent="0.25">
      <c r="A30" s="25" t="s">
        <v>46</v>
      </c>
      <c r="B30" s="30">
        <v>1</v>
      </c>
      <c r="C30" s="32">
        <v>1</v>
      </c>
      <c r="D30"/>
      <c r="E30">
        <v>406</v>
      </c>
      <c r="F30">
        <v>0</v>
      </c>
      <c r="G30" s="27">
        <v>2</v>
      </c>
      <c r="H30"/>
      <c r="I30"/>
      <c r="Q30"/>
      <c r="R30"/>
      <c r="S30"/>
    </row>
    <row r="31" spans="1:23" ht="15" x14ac:dyDescent="0.25">
      <c r="A31" s="25" t="s">
        <v>47</v>
      </c>
      <c r="B31" s="30">
        <v>0</v>
      </c>
      <c r="C31" s="32">
        <v>1</v>
      </c>
      <c r="D31"/>
      <c r="E31" t="s">
        <v>57</v>
      </c>
      <c r="F31"/>
      <c r="G31" s="27">
        <v>4</v>
      </c>
      <c r="H31"/>
      <c r="I31"/>
      <c r="Q31"/>
      <c r="R31"/>
      <c r="S31"/>
    </row>
    <row r="32" spans="1:23" ht="15" x14ac:dyDescent="0.25">
      <c r="A32" s="25" t="s">
        <v>47</v>
      </c>
      <c r="B32" s="30">
        <v>1</v>
      </c>
      <c r="C32" s="32">
        <v>1</v>
      </c>
      <c r="D32"/>
      <c r="E32"/>
      <c r="F32"/>
      <c r="G32"/>
      <c r="H32"/>
      <c r="I32"/>
      <c r="Q32"/>
      <c r="R32"/>
      <c r="S32"/>
    </row>
    <row r="33" spans="1:19" ht="15" x14ac:dyDescent="0.25">
      <c r="A33" s="25" t="s">
        <v>48</v>
      </c>
      <c r="B33" s="30">
        <v>0</v>
      </c>
      <c r="C33" s="32">
        <v>1</v>
      </c>
      <c r="D33"/>
      <c r="E33"/>
      <c r="F33"/>
      <c r="G33"/>
      <c r="H33"/>
      <c r="I33"/>
      <c r="Q33"/>
      <c r="R33"/>
      <c r="S33"/>
    </row>
    <row r="34" spans="1:19" ht="15" x14ac:dyDescent="0.25">
      <c r="A34" s="25" t="s">
        <v>48</v>
      </c>
      <c r="B34" s="30">
        <v>1</v>
      </c>
      <c r="C34" s="32">
        <v>1</v>
      </c>
      <c r="D34"/>
      <c r="E34"/>
      <c r="F34"/>
      <c r="G34"/>
      <c r="H34"/>
      <c r="I34"/>
      <c r="Q34"/>
      <c r="R34"/>
      <c r="S34"/>
    </row>
    <row r="35" spans="1:19" ht="15" x14ac:dyDescent="0.25">
      <c r="A35" s="25" t="s">
        <v>49</v>
      </c>
      <c r="B35" s="30">
        <v>0</v>
      </c>
      <c r="C35" s="32">
        <v>1</v>
      </c>
      <c r="D35"/>
      <c r="E35"/>
      <c r="F35"/>
      <c r="G35"/>
      <c r="H35"/>
      <c r="I35"/>
    </row>
    <row r="36" spans="1:19" ht="15" x14ac:dyDescent="0.25">
      <c r="A36" s="25" t="s">
        <v>49</v>
      </c>
      <c r="B36" s="30">
        <v>1</v>
      </c>
      <c r="C36" s="32">
        <v>1</v>
      </c>
      <c r="D36"/>
      <c r="E36"/>
      <c r="F36"/>
      <c r="G36"/>
      <c r="H36"/>
      <c r="I36"/>
    </row>
    <row r="37" spans="1:19" ht="15" x14ac:dyDescent="0.25">
      <c r="A37" s="25" t="s">
        <v>50</v>
      </c>
      <c r="B37" s="30">
        <v>0</v>
      </c>
      <c r="C37" s="32">
        <v>1</v>
      </c>
      <c r="D37"/>
      <c r="E37"/>
      <c r="F37"/>
      <c r="G37"/>
      <c r="H37"/>
      <c r="I37"/>
    </row>
    <row r="38" spans="1:19" ht="15" x14ac:dyDescent="0.25">
      <c r="A38" s="25" t="s">
        <v>50</v>
      </c>
      <c r="B38" s="30">
        <v>1</v>
      </c>
      <c r="C38" s="32">
        <v>1</v>
      </c>
      <c r="D38"/>
      <c r="E38"/>
      <c r="F38"/>
      <c r="G38"/>
      <c r="H38"/>
      <c r="I38"/>
    </row>
    <row r="39" spans="1:19" ht="15" x14ac:dyDescent="0.25">
      <c r="A39" s="25" t="s">
        <v>52</v>
      </c>
      <c r="B39" s="30">
        <v>0</v>
      </c>
      <c r="C39" s="32">
        <v>1</v>
      </c>
      <c r="D39"/>
      <c r="E39"/>
      <c r="F39"/>
      <c r="G39"/>
      <c r="H39"/>
      <c r="I39"/>
    </row>
    <row r="40" spans="1:19" ht="15" x14ac:dyDescent="0.25">
      <c r="A40" s="25" t="s">
        <v>52</v>
      </c>
      <c r="B40" s="30">
        <v>1</v>
      </c>
      <c r="C40" s="32">
        <v>1</v>
      </c>
      <c r="D40"/>
      <c r="E40"/>
      <c r="F40"/>
      <c r="G40"/>
      <c r="H40"/>
      <c r="I40"/>
    </row>
    <row r="41" spans="1:19" ht="15" x14ac:dyDescent="0.25">
      <c r="A41" s="25" t="s">
        <v>53</v>
      </c>
      <c r="B41" s="30">
        <v>0</v>
      </c>
      <c r="C41" s="32">
        <v>1</v>
      </c>
      <c r="D41"/>
      <c r="E41"/>
      <c r="F41"/>
      <c r="G41"/>
      <c r="H41"/>
      <c r="I41"/>
    </row>
    <row r="42" spans="1:19" ht="15" x14ac:dyDescent="0.25">
      <c r="A42" s="25" t="s">
        <v>53</v>
      </c>
      <c r="B42" s="30">
        <v>1</v>
      </c>
      <c r="C42" s="32">
        <v>1</v>
      </c>
      <c r="D42"/>
      <c r="E42"/>
      <c r="F42"/>
      <c r="G42"/>
      <c r="H42"/>
      <c r="I42"/>
    </row>
    <row r="43" spans="1:19" ht="15" x14ac:dyDescent="0.25">
      <c r="A43" s="25" t="s">
        <v>54</v>
      </c>
      <c r="B43" s="30">
        <v>0</v>
      </c>
      <c r="C43" s="32">
        <v>1</v>
      </c>
      <c r="D43"/>
      <c r="E43"/>
      <c r="F43"/>
      <c r="G43"/>
      <c r="H43"/>
      <c r="I43"/>
    </row>
    <row r="44" spans="1:19" ht="15" x14ac:dyDescent="0.25">
      <c r="A44" s="25" t="s">
        <v>54</v>
      </c>
      <c r="B44" s="30">
        <v>1</v>
      </c>
      <c r="C44" s="32">
        <v>1</v>
      </c>
      <c r="D44"/>
      <c r="E44"/>
      <c r="F44"/>
      <c r="G44"/>
      <c r="H44"/>
      <c r="I44"/>
    </row>
    <row r="45" spans="1:19" ht="15" x14ac:dyDescent="0.25">
      <c r="A45" s="25" t="s">
        <v>57</v>
      </c>
      <c r="B45" s="25"/>
      <c r="C45" s="32">
        <v>16</v>
      </c>
      <c r="D45"/>
      <c r="E45"/>
      <c r="F45"/>
      <c r="G45"/>
      <c r="H45"/>
      <c r="I45"/>
    </row>
    <row r="46" spans="1:19" ht="15" x14ac:dyDescent="0.25">
      <c r="A46"/>
      <c r="B46"/>
      <c r="C46"/>
      <c r="D46"/>
      <c r="E46"/>
      <c r="F46"/>
      <c r="G46"/>
      <c r="H46"/>
      <c r="I46"/>
    </row>
    <row r="47" spans="1:19" ht="15" x14ac:dyDescent="0.25">
      <c r="A47"/>
      <c r="B47"/>
      <c r="C47"/>
      <c r="D47"/>
      <c r="E47"/>
      <c r="F47"/>
      <c r="G47"/>
      <c r="H47"/>
      <c r="I47"/>
    </row>
    <row r="48" spans="1:19" ht="15" x14ac:dyDescent="0.25">
      <c r="A48"/>
      <c r="B48"/>
      <c r="C48"/>
      <c r="D48"/>
      <c r="E48"/>
      <c r="F48"/>
      <c r="G48"/>
      <c r="H48"/>
      <c r="I48"/>
    </row>
  </sheetData>
  <conditionalFormatting pivot="1" sqref="C29:C45">
    <cfRule type="cellIs" dxfId="16" priority="4" operator="greaterThan">
      <formula>0</formula>
    </cfRule>
  </conditionalFormatting>
  <conditionalFormatting pivot="1">
    <cfRule type="cellIs" dxfId="15" priority="3" operator="lessThan">
      <formula>3</formula>
    </cfRule>
  </conditionalFormatting>
  <conditionalFormatting pivot="1">
    <cfRule type="cellIs" dxfId="14" priority="2" operator="greaterThan">
      <formula>0</formula>
    </cfRule>
  </conditionalFormatting>
  <conditionalFormatting pivot="1">
    <cfRule type="cellIs" dxfId="13" priority="1" operator="lessThan">
      <formula>0</formula>
    </cfRule>
  </conditionalFormatting>
  <pageMargins left="0.7" right="0.7" top="0.75" bottom="0.75" header="0.3" footer="0.3"/>
  <pageSetup paperSize="169" scale="77" fitToHeight="0" orientation="landscape" r:id="rId6"/>
  <tableParts count="1">
    <tablePart r:id="rId7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TAPA</vt:lpstr>
      <vt:lpstr>PC</vt:lpstr>
      <vt:lpstr>LPP</vt:lpstr>
      <vt:lpstr>Resumen</vt:lpstr>
      <vt:lpstr>TAPA!Área_de_impresión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Gustavo Andrés Barahona Faúndez</dc:creator>
  <cp:lastModifiedBy>Claudia Briones Toro</cp:lastModifiedBy>
  <cp:lastPrinted>2016-12-13T19:13:29Z</cp:lastPrinted>
  <dcterms:created xsi:type="dcterms:W3CDTF">2016-02-04T18:46:24Z</dcterms:created>
  <dcterms:modified xsi:type="dcterms:W3CDTF">2021-03-01T20:21:01Z</dcterms:modified>
</cp:coreProperties>
</file>