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.-Programas de Operacion\PE LINARES\04.-POR\202103\"/>
    </mc:Choice>
  </mc:AlternateContent>
  <bookViews>
    <workbookView xWindow="0" yWindow="0" windowWidth="16005" windowHeight="12000" tabRatio="867" activeTab="2"/>
  </bookViews>
  <sheets>
    <sheet name="TAPA" sheetId="12" r:id="rId1"/>
    <sheet name="Flota" sheetId="51" state="hidden" r:id="rId2"/>
    <sheet name="Operador SA" sheetId="14" r:id="rId3"/>
    <sheet name="1B-R" sheetId="54" r:id="rId4"/>
  </sheets>
  <definedNames>
    <definedName name="Dias_en_el_mes" localSheetId="3">#REF!</definedName>
    <definedName name="Dias_en_el_mes">#REF!</definedName>
    <definedName name="Tarifa_Adulta" localSheetId="3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E7" i="54" l="1"/>
  <c r="F7" i="54"/>
  <c r="D7" i="54"/>
  <c r="C7" i="54"/>
  <c r="B7" i="54"/>
  <c r="E37" i="54"/>
  <c r="D11" i="54"/>
  <c r="B2" i="54" l="1"/>
  <c r="C12" i="51"/>
  <c r="C11" i="51"/>
  <c r="D14" i="14" l="1"/>
  <c r="C10" i="51" l="1"/>
  <c r="C9" i="51"/>
  <c r="C8" i="51"/>
  <c r="C7" i="51"/>
  <c r="C6" i="51"/>
  <c r="C5" i="51"/>
  <c r="C4" i="51"/>
  <c r="C3" i="51"/>
  <c r="C13" i="51" l="1"/>
  <c r="B4" i="12"/>
  <c r="C4" i="14" s="1"/>
  <c r="I11" i="14"/>
  <c r="I8" i="14"/>
  <c r="D11" i="14"/>
  <c r="D10" i="14"/>
  <c r="D9" i="14"/>
  <c r="D8" i="14"/>
  <c r="D13" i="14"/>
</calcChain>
</file>

<file path=xl/sharedStrings.xml><?xml version="1.0" encoding="utf-8"?>
<sst xmlns="http://schemas.openxmlformats.org/spreadsheetml/2006/main" count="113" uniqueCount="98">
  <si>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</si>
  <si>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</si>
  <si>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</si>
  <si>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</si>
  <si>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</si>
  <si>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</si>
  <si>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</si>
  <si>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</si>
  <si>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</si>
  <si>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</si>
  <si>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</si>
  <si>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</si>
  <si>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</si>
  <si>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</si>
  <si>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</si>
  <si>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</si>
  <si>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</si>
  <si>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</si>
  <si>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</si>
  <si>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</si>
  <si>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</si>
  <si>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</si>
  <si>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</si>
  <si>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</si>
  <si>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</si>
  <si>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</si>
  <si>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</si>
  <si>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</si>
  <si>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</si>
  <si>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</si>
  <si>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</si>
  <si>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</si>
  <si>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</si>
  <si>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</si>
  <si>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</si>
  <si>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</si>
  <si>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</si>
  <si>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</si>
  <si>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</si>
  <si>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</si>
  <si>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</si>
  <si>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</si>
  <si>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</si>
  <si>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</si>
  <si>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</si>
  <si>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</si>
  <si>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</si>
  <si>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</si>
  <si>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</si>
  <si>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</si>
  <si>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</si>
  <si>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</si>
  <si>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</si>
  <si>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</si>
  <si>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</si>
  <si>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</si>
  <si>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</si>
  <si>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</si>
  <si>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</si>
  <si>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</si>
  <si>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</si>
  <si>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</si>
  <si>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</si>
  <si>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21:00-21:59</t>
  </si>
  <si>
    <t>22:00-22:59</t>
  </si>
  <si>
    <t>23:00-23:59</t>
  </si>
  <si>
    <t>TIPO REGULACIÓN</t>
  </si>
  <si>
    <t>ZONA REGULADA</t>
  </si>
  <si>
    <t>PE</t>
  </si>
  <si>
    <t>VII</t>
  </si>
  <si>
    <t>Linares</t>
  </si>
  <si>
    <t>SI</t>
  </si>
  <si>
    <t>San Ambrosio</t>
  </si>
  <si>
    <t>Cesar Gonzalez Cifuentes</t>
  </si>
  <si>
    <t>14.388.712-K</t>
  </si>
  <si>
    <t>SA</t>
  </si>
  <si>
    <t>71.700.100-1</t>
  </si>
  <si>
    <t>Flota requerida</t>
  </si>
  <si>
    <t>1A-1</t>
  </si>
  <si>
    <t>1A-R</t>
  </si>
  <si>
    <t>1B-I</t>
  </si>
  <si>
    <t>1B-R</t>
  </si>
  <si>
    <t>2A-I</t>
  </si>
  <si>
    <t>2A-R</t>
  </si>
  <si>
    <t>4A-I</t>
  </si>
  <si>
    <t>4A-R</t>
  </si>
  <si>
    <t>4D-R</t>
  </si>
  <si>
    <t>4D-I</t>
  </si>
  <si>
    <t>Día Laboral</t>
  </si>
  <si>
    <t>Francisco Ceballos S.</t>
  </si>
  <si>
    <t>POR</t>
  </si>
  <si>
    <t>Población Las Camelias</t>
  </si>
  <si>
    <t>COVID19</t>
  </si>
  <si>
    <t>1B</t>
  </si>
  <si>
    <t>Las Tranqueras</t>
  </si>
  <si>
    <t>REGRESO</t>
  </si>
  <si>
    <t>Media</t>
  </si>
  <si>
    <t>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</si>
</sst>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.00\ &quot;€&quot;_-;\-* #,##0.00\ &quot;€&quot;_-;_-* &quot;-&quot;??\ &quot;€&quot;_-;_-@_-"/>
    <numFmt numFmtId="169" formatCode="_(&quot;$&quot;\ * #,##0.00_);_(&quot;$&quot;\ * \(#,##0.00\);_(&quot;$&quot;\ * &quot;-&quot;??_);_(@_)"/>
    <numFmt numFmtId="170" formatCode="dd\/mm\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17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9" borderId="17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25" borderId="18" applyNumberFormat="0" applyFont="0" applyAlignment="0" applyProtection="0"/>
    <xf numFmtId="0" fontId="1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3" fillId="25" borderId="18" applyNumberFormat="0" applyFont="0" applyAlignment="0" applyProtection="0"/>
    <xf numFmtId="0" fontId="16" fillId="18" borderId="19" applyNumberFormat="0" applyAlignment="0" applyProtection="0"/>
    <xf numFmtId="0" fontId="22" fillId="0" borderId="20" applyNumberFormat="0" applyFill="0" applyAlignment="0" applyProtection="0"/>
  </cellStyleXfs>
  <cellXfs count="84">
    <xf numFmtId="0" fontId="0" fillId="0" borderId="0" xfId="0"/>
    <xf numFmtId="0" fontId="2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27" borderId="1" xfId="0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9" fillId="28" borderId="1" xfId="0" applyFont="1" applyFill="1" applyBorder="1" applyAlignment="1">
      <alignment horizontal="left"/>
    </xf>
    <xf numFmtId="0" fontId="31" fillId="0" borderId="0" xfId="0" applyFont="1"/>
    <xf numFmtId="0" fontId="29" fillId="26" borderId="11" xfId="0" applyFont="1" applyFill="1" applyBorder="1" applyAlignment="1"/>
    <xf numFmtId="0" fontId="33" fillId="0" borderId="0" xfId="0" applyFont="1"/>
    <xf numFmtId="0" fontId="26" fillId="0" borderId="0" xfId="0" applyFont="1" applyAlignment="1">
      <alignment horizontal="left"/>
    </xf>
    <xf numFmtId="0" fontId="29" fillId="26" borderId="1" xfId="0" applyFont="1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6" fillId="0" borderId="0" xfId="0" applyFont="1" applyFill="1"/>
    <xf numFmtId="170" fontId="26" fillId="2" borderId="1" xfId="0" applyNumberFormat="1" applyFont="1" applyFill="1" applyBorder="1" applyAlignment="1">
      <alignment horizontal="center"/>
    </xf>
    <xf numFmtId="14" fontId="26" fillId="2" borderId="1" xfId="0" applyNumberFormat="1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6" fillId="0" borderId="1" xfId="0" applyFont="1" applyFill="1" applyBorder="1" applyAlignment="1">
      <alignment horizontal="left"/>
    </xf>
    <xf numFmtId="0" fontId="36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27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vertical="center"/>
    </xf>
    <xf numFmtId="0" fontId="23" fillId="27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 vertical="center"/>
    </xf>
    <xf numFmtId="2" fontId="26" fillId="0" borderId="22" xfId="0" applyNumberFormat="1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27" borderId="22" xfId="0" applyFont="1" applyFill="1" applyBorder="1" applyAlignment="1">
      <alignment horizontal="center" vertical="center"/>
    </xf>
    <xf numFmtId="0" fontId="0" fillId="27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29" fillId="26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left"/>
    </xf>
    <xf numFmtId="0" fontId="34" fillId="0" borderId="1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29" fillId="26" borderId="11" xfId="0" applyFont="1" applyFill="1" applyBorder="1" applyAlignment="1">
      <alignment horizontal="left"/>
    </xf>
    <xf numFmtId="0" fontId="29" fillId="26" borderId="12" xfId="0" applyFont="1" applyFill="1" applyBorder="1" applyAlignment="1">
      <alignment horizontal="left"/>
    </xf>
    <xf numFmtId="0" fontId="34" fillId="2" borderId="11" xfId="0" applyFont="1" applyFill="1" applyBorder="1" applyAlignment="1">
      <alignment horizontal="left"/>
    </xf>
    <xf numFmtId="0" fontId="34" fillId="2" borderId="13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0" fontId="34" fillId="0" borderId="12" xfId="0" applyFont="1" applyFill="1" applyBorder="1" applyAlignment="1">
      <alignment horizontal="left"/>
    </xf>
    <xf numFmtId="0" fontId="29" fillId="26" borderId="1" xfId="0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7" borderId="1" xfId="0" applyFont="1" applyFill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4" zoomScaleNormal="80" workbookViewId="0">
      <selection activeCell="E8" sqref="E8"/>
    </sheetView>
  </sheetViews>
  <sheetFormatPr baseColWidth="10" defaultColWidth="10.7109375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x14ac:dyDescent="0.25">
      <c r="B1" s="25"/>
      <c r="C1" s="25"/>
    </row>
    <row r="2" spans="1:10" ht="18" x14ac:dyDescent="0.25">
      <c r="B2" s="27"/>
      <c r="C2" s="27"/>
      <c r="D2" s="27"/>
      <c r="E2" s="27"/>
      <c r="F2" s="27"/>
      <c r="G2" s="27"/>
      <c r="H2" s="27"/>
      <c r="I2" s="27"/>
      <c r="J2" s="27"/>
    </row>
    <row r="4" spans="1:10" ht="36" x14ac:dyDescent="0.25">
      <c r="B4" s="54" t="str">
        <f>+D12&amp;"_"&amp;D13&amp;"_"&amp;D14&amp;"_"&amp;D15&amp;"_"&amp;I12&amp;"_"&amp;YEAR(D17)&amp;"_"&amp;I13</f>
        <v>POR_VII_Linares_SA_COVID19_2021_16</v>
      </c>
      <c r="C4" s="54"/>
      <c r="D4" s="54"/>
      <c r="E4" s="54"/>
      <c r="F4" s="54"/>
      <c r="G4" s="54"/>
      <c r="H4" s="54"/>
      <c r="I4" s="54"/>
      <c r="J4" s="54"/>
    </row>
    <row r="5" spans="1:10" x14ac:dyDescent="0.25">
      <c r="A5" s="9"/>
    </row>
    <row r="6" spans="1:10" x14ac:dyDescent="0.25">
      <c r="A6" s="9"/>
    </row>
    <row r="7" spans="1:10" x14ac:dyDescent="0.25">
      <c r="A7" s="9"/>
    </row>
    <row r="8" spans="1:10" x14ac:dyDescent="0.25">
      <c r="A8" s="9"/>
    </row>
    <row r="9" spans="1:10" x14ac:dyDescent="0.25">
      <c r="A9" s="9"/>
    </row>
    <row r="11" spans="1:10" ht="16.5" x14ac:dyDescent="0.3">
      <c r="B11" s="55" t="s">
        <v>66</v>
      </c>
      <c r="C11" s="55"/>
      <c r="D11" s="56" t="s">
        <v>68</v>
      </c>
      <c r="E11" s="57"/>
    </row>
    <row r="12" spans="1:10" ht="16.5" x14ac:dyDescent="0.3">
      <c r="B12" s="51" t="s">
        <v>34</v>
      </c>
      <c r="C12" s="51"/>
      <c r="D12" s="52" t="s">
        <v>90</v>
      </c>
      <c r="E12" s="52"/>
      <c r="G12" s="51" t="s">
        <v>35</v>
      </c>
      <c r="H12" s="51"/>
      <c r="I12" s="52" t="s">
        <v>92</v>
      </c>
      <c r="J12" s="52"/>
    </row>
    <row r="13" spans="1:10" ht="16.5" x14ac:dyDescent="0.3">
      <c r="B13" s="51" t="s">
        <v>36</v>
      </c>
      <c r="C13" s="51"/>
      <c r="D13" s="52" t="s">
        <v>69</v>
      </c>
      <c r="E13" s="52"/>
      <c r="G13" s="51" t="s">
        <v>37</v>
      </c>
      <c r="H13" s="51"/>
      <c r="I13" s="53">
        <v>16</v>
      </c>
      <c r="J13" s="53"/>
    </row>
    <row r="14" spans="1:10" ht="16.5" x14ac:dyDescent="0.3">
      <c r="B14" s="51" t="s">
        <v>67</v>
      </c>
      <c r="C14" s="51"/>
      <c r="D14" s="52" t="s">
        <v>70</v>
      </c>
      <c r="E14" s="52"/>
    </row>
    <row r="15" spans="1:10" ht="16.5" x14ac:dyDescent="0.3">
      <c r="B15" s="51" t="s">
        <v>38</v>
      </c>
      <c r="C15" s="51"/>
      <c r="D15" s="59" t="s">
        <v>75</v>
      </c>
      <c r="E15" s="59"/>
      <c r="F15" s="8"/>
      <c r="G15" s="8"/>
      <c r="H15" s="7"/>
      <c r="I15" s="7"/>
      <c r="J15" s="7"/>
    </row>
    <row r="16" spans="1:10" ht="16.5" x14ac:dyDescent="0.3">
      <c r="B16" s="10"/>
      <c r="C16" s="10"/>
      <c r="D16" s="8"/>
      <c r="E16" s="8"/>
      <c r="F16" s="8"/>
      <c r="G16" s="8"/>
      <c r="H16" s="7"/>
      <c r="I16" s="7"/>
      <c r="J16" s="7"/>
    </row>
    <row r="17" spans="2:10" ht="16.5" x14ac:dyDescent="0.3">
      <c r="B17" s="51" t="s">
        <v>39</v>
      </c>
      <c r="C17" s="51"/>
      <c r="D17" s="23">
        <v>44260</v>
      </c>
      <c r="E17" s="8"/>
      <c r="F17" s="11" t="s">
        <v>40</v>
      </c>
      <c r="G17" s="58" t="s">
        <v>89</v>
      </c>
      <c r="H17" s="58"/>
      <c r="I17" s="58"/>
      <c r="J17" s="58"/>
    </row>
    <row r="18" spans="2:10" ht="16.5" x14ac:dyDescent="0.3">
      <c r="B18" s="51" t="s">
        <v>41</v>
      </c>
      <c r="C18" s="51"/>
      <c r="D18" s="23">
        <v>44260</v>
      </c>
      <c r="E18" s="8"/>
      <c r="F18" s="11" t="s">
        <v>42</v>
      </c>
      <c r="G18" s="58"/>
      <c r="H18" s="58"/>
      <c r="I18" s="58"/>
      <c r="J18" s="58"/>
    </row>
    <row r="19" spans="2:10" ht="16.5" x14ac:dyDescent="0.3">
      <c r="B19" s="7"/>
      <c r="C19" s="8"/>
      <c r="D19" s="8"/>
      <c r="E19" s="8"/>
      <c r="F19" s="8"/>
      <c r="G19" s="8"/>
      <c r="H19" s="7"/>
      <c r="I19" s="7"/>
      <c r="J19" s="7"/>
    </row>
    <row r="20" spans="2:10" ht="16.5" x14ac:dyDescent="0.3">
      <c r="B20" s="7"/>
      <c r="C20" s="8"/>
      <c r="D20" s="8"/>
      <c r="E20" s="8"/>
      <c r="F20" s="8"/>
      <c r="G20" s="8"/>
      <c r="H20" s="7"/>
      <c r="I20" s="7"/>
      <c r="J20" s="7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"/>
  <sheetViews>
    <sheetView workbookViewId="0">
      <selection activeCell="G17" sqref="G17"/>
    </sheetView>
  </sheetViews>
  <sheetFormatPr baseColWidth="10" defaultColWidth="11.42578125" defaultRowHeight="15" x14ac:dyDescent="0.25"/>
  <cols>
    <col min="1" max="1" width="2.85546875" style="29" customWidth="1"/>
    <col min="2" max="2" width="17.140625" style="29" customWidth="1"/>
    <col min="3" max="3" width="11.85546875" style="29" bestFit="1" customWidth="1"/>
    <col min="4" max="16384" width="11.42578125" style="29"/>
  </cols>
  <sheetData>
    <row r="2" spans="2:3" x14ac:dyDescent="0.25">
      <c r="B2" s="28" t="s">
        <v>77</v>
      </c>
      <c r="C2" s="28" t="s">
        <v>88</v>
      </c>
    </row>
    <row r="3" spans="2:3" x14ac:dyDescent="0.25">
      <c r="B3" s="29" t="s">
        <v>78</v>
      </c>
      <c r="C3" s="30" t="e">
        <f>MAX(#REF!)</f>
        <v>#REF!</v>
      </c>
    </row>
    <row r="4" spans="2:3" x14ac:dyDescent="0.25">
      <c r="B4" s="29" t="s">
        <v>79</v>
      </c>
      <c r="C4" s="30" t="e">
        <f>MAX(#REF!)</f>
        <v>#REF!</v>
      </c>
    </row>
    <row r="5" spans="2:3" x14ac:dyDescent="0.25">
      <c r="B5" s="29" t="s">
        <v>80</v>
      </c>
      <c r="C5" s="30" t="e">
        <f>MAX(#REF!)</f>
        <v>#REF!</v>
      </c>
    </row>
    <row r="6" spans="2:3" x14ac:dyDescent="0.25">
      <c r="B6" s="29" t="s">
        <v>81</v>
      </c>
      <c r="C6" s="30" t="e">
        <f>MAX(#REF!)</f>
        <v>#REF!</v>
      </c>
    </row>
    <row r="7" spans="2:3" x14ac:dyDescent="0.25">
      <c r="B7" s="29" t="s">
        <v>82</v>
      </c>
      <c r="C7" s="30" t="e">
        <f>MAX(#REF!)</f>
        <v>#REF!</v>
      </c>
    </row>
    <row r="8" spans="2:3" x14ac:dyDescent="0.25">
      <c r="B8" s="29" t="s">
        <v>83</v>
      </c>
      <c r="C8" s="30" t="e">
        <f>MAX(#REF!)</f>
        <v>#REF!</v>
      </c>
    </row>
    <row r="9" spans="2:3" x14ac:dyDescent="0.25">
      <c r="B9" s="29" t="s">
        <v>84</v>
      </c>
      <c r="C9" s="30" t="e">
        <f>MAX(#REF!)</f>
        <v>#REF!</v>
      </c>
    </row>
    <row r="10" spans="2:3" x14ac:dyDescent="0.25">
      <c r="B10" s="29" t="s">
        <v>85</v>
      </c>
      <c r="C10" s="30" t="e">
        <f>MAX(#REF!)</f>
        <v>#REF!</v>
      </c>
    </row>
    <row r="11" spans="2:3" x14ac:dyDescent="0.25">
      <c r="B11" s="29" t="s">
        <v>86</v>
      </c>
      <c r="C11" s="30" t="e">
        <f>MAX(#REF!)</f>
        <v>#REF!</v>
      </c>
    </row>
    <row r="12" spans="2:3" x14ac:dyDescent="0.25">
      <c r="B12" s="29" t="s">
        <v>87</v>
      </c>
      <c r="C12" s="30" t="e">
        <f>MAX(#REF!)</f>
        <v>#REF!</v>
      </c>
    </row>
    <row r="13" spans="2:3" x14ac:dyDescent="0.25">
      <c r="B13" s="29" t="s">
        <v>33</v>
      </c>
      <c r="C13" s="30" t="e">
        <f>SUM(C3:C12)</f>
        <v>#REF!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A10" zoomScale="70" zoomScaleNormal="70" workbookViewId="0">
      <selection activeCell="J32" sqref="J32"/>
    </sheetView>
  </sheetViews>
  <sheetFormatPr baseColWidth="10" defaultColWidth="10.7109375" defaultRowHeight="15" x14ac:dyDescent="0.25"/>
  <cols>
    <col min="3" max="3" width="27.42578125" customWidth="1"/>
    <col min="4" max="4" width="14.7109375" customWidth="1"/>
    <col min="6" max="6" width="22" customWidth="1"/>
    <col min="8" max="8" width="25.85546875" customWidth="1"/>
    <col min="9" max="9" width="14" customWidth="1"/>
    <col min="10" max="10" width="16.42578125" customWidth="1"/>
  </cols>
  <sheetData>
    <row r="1" spans="1:10" ht="16.5" x14ac:dyDescent="0.3">
      <c r="B1" s="7"/>
      <c r="C1" s="8"/>
      <c r="D1" s="8"/>
      <c r="E1" s="8"/>
      <c r="F1" s="8"/>
      <c r="G1" s="8"/>
      <c r="H1" s="7"/>
      <c r="I1" s="7"/>
      <c r="J1" s="7"/>
    </row>
    <row r="2" spans="1:10" ht="21" x14ac:dyDescent="0.35">
      <c r="B2" s="60" t="s">
        <v>43</v>
      </c>
      <c r="C2" s="60"/>
      <c r="D2" s="60"/>
      <c r="E2" s="60"/>
      <c r="F2" s="60"/>
      <c r="G2" s="60"/>
      <c r="H2" s="60"/>
      <c r="I2" s="60"/>
      <c r="J2" s="60"/>
    </row>
    <row r="4" spans="1:10" ht="18.75" x14ac:dyDescent="0.3">
      <c r="A4" s="12"/>
      <c r="B4" s="13" t="s">
        <v>44</v>
      </c>
      <c r="C4" s="61" t="str">
        <f>+TAPA!B4</f>
        <v>POR_VII_Linares_SA_COVID19_2021_16</v>
      </c>
      <c r="D4" s="61"/>
      <c r="E4" s="61"/>
      <c r="F4" s="61"/>
      <c r="G4" s="61"/>
      <c r="H4" s="61"/>
      <c r="I4" s="61"/>
      <c r="J4" s="61"/>
    </row>
    <row r="5" spans="1:10" ht="16.5" x14ac:dyDescent="0.3">
      <c r="B5" s="7"/>
      <c r="C5" s="8"/>
      <c r="D5" s="8"/>
      <c r="E5" s="8"/>
      <c r="F5" s="8"/>
      <c r="G5" s="8"/>
      <c r="H5" s="7"/>
      <c r="I5" s="7"/>
      <c r="J5" s="7"/>
    </row>
    <row r="6" spans="1:10" ht="18" x14ac:dyDescent="0.35">
      <c r="B6" s="14" t="s">
        <v>45</v>
      </c>
      <c r="C6" s="8"/>
      <c r="D6" s="8"/>
      <c r="E6" s="8"/>
      <c r="F6" s="8"/>
      <c r="G6" s="8"/>
      <c r="H6" s="7"/>
      <c r="I6" s="7"/>
      <c r="J6" s="7"/>
    </row>
    <row r="8" spans="1:10" ht="16.5" x14ac:dyDescent="0.3">
      <c r="B8" s="51" t="s">
        <v>34</v>
      </c>
      <c r="C8" s="51"/>
      <c r="D8" s="58" t="str">
        <f>+TAPA!D12</f>
        <v>POR</v>
      </c>
      <c r="E8" s="58"/>
      <c r="G8" s="51" t="s">
        <v>35</v>
      </c>
      <c r="H8" s="51"/>
      <c r="I8" s="56" t="str">
        <f>+TAPA!I12</f>
        <v>COVID19</v>
      </c>
      <c r="J8" s="57"/>
    </row>
    <row r="9" spans="1:10" ht="16.5" x14ac:dyDescent="0.3">
      <c r="B9" s="51" t="s">
        <v>36</v>
      </c>
      <c r="C9" s="51"/>
      <c r="D9" s="58" t="str">
        <f>+TAPA!D13</f>
        <v>VII</v>
      </c>
      <c r="E9" s="58"/>
      <c r="G9" s="51" t="s">
        <v>46</v>
      </c>
      <c r="H9" s="51"/>
      <c r="I9" s="62"/>
      <c r="J9" s="63"/>
    </row>
    <row r="10" spans="1:10" ht="16.5" x14ac:dyDescent="0.3">
      <c r="B10" s="51" t="s">
        <v>67</v>
      </c>
      <c r="C10" s="51"/>
      <c r="D10" s="58" t="str">
        <f>+TAPA!D14</f>
        <v>Linares</v>
      </c>
      <c r="E10" s="58"/>
      <c r="G10" s="51" t="s">
        <v>47</v>
      </c>
      <c r="H10" s="51"/>
      <c r="I10" s="62" t="s">
        <v>48</v>
      </c>
      <c r="J10" s="63"/>
    </row>
    <row r="11" spans="1:10" ht="16.5" x14ac:dyDescent="0.3">
      <c r="B11" s="51" t="s">
        <v>38</v>
      </c>
      <c r="C11" s="51"/>
      <c r="D11" s="71" t="str">
        <f>+TAPA!D15</f>
        <v>SA</v>
      </c>
      <c r="E11" s="71"/>
      <c r="G11" s="51" t="s">
        <v>37</v>
      </c>
      <c r="H11" s="51"/>
      <c r="I11" s="64">
        <f>+TAPA!I13</f>
        <v>16</v>
      </c>
      <c r="J11" s="65"/>
    </row>
    <row r="13" spans="1:10" ht="16.5" x14ac:dyDescent="0.3">
      <c r="B13" s="51" t="s">
        <v>39</v>
      </c>
      <c r="C13" s="51"/>
      <c r="D13" s="24">
        <f>+TAPA!D17</f>
        <v>44260</v>
      </c>
      <c r="E13" s="15"/>
      <c r="F13" s="15"/>
      <c r="I13" s="7"/>
      <c r="J13" s="7"/>
    </row>
    <row r="14" spans="1:10" ht="16.5" x14ac:dyDescent="0.3">
      <c r="B14" s="51" t="s">
        <v>41</v>
      </c>
      <c r="C14" s="51"/>
      <c r="D14" s="24">
        <f>+TAPA!D18</f>
        <v>44260</v>
      </c>
      <c r="E14" s="15"/>
      <c r="F14" s="15"/>
      <c r="G14" s="15"/>
      <c r="H14" s="15"/>
      <c r="I14" s="7"/>
      <c r="J14" s="7"/>
    </row>
    <row r="15" spans="1:10" ht="16.5" x14ac:dyDescent="0.3">
      <c r="B15" s="7"/>
      <c r="C15" s="7"/>
      <c r="D15" s="7"/>
      <c r="E15" s="8"/>
      <c r="F15" s="7"/>
      <c r="G15" s="7"/>
      <c r="H15" s="7"/>
      <c r="I15" s="7"/>
      <c r="J15" s="7"/>
    </row>
    <row r="16" spans="1:10" ht="18" x14ac:dyDescent="0.35">
      <c r="B16" s="14" t="s">
        <v>49</v>
      </c>
      <c r="C16" s="8"/>
      <c r="D16" s="19"/>
      <c r="E16" s="19"/>
      <c r="F16" s="19"/>
      <c r="G16" s="22"/>
      <c r="H16" s="7"/>
      <c r="I16" s="7"/>
      <c r="J16" s="7"/>
    </row>
    <row r="17" spans="2:11" ht="16.5" x14ac:dyDescent="0.3">
      <c r="B17" s="7"/>
      <c r="C17" s="8"/>
      <c r="D17" s="19"/>
      <c r="E17" s="19"/>
      <c r="F17" s="19"/>
      <c r="G17" s="19"/>
      <c r="H17" s="7"/>
      <c r="I17" s="7"/>
      <c r="J17" s="7"/>
    </row>
    <row r="18" spans="2:11" ht="16.5" x14ac:dyDescent="0.3">
      <c r="B18" s="66" t="s">
        <v>50</v>
      </c>
      <c r="C18" s="67"/>
      <c r="D18" s="68" t="s">
        <v>72</v>
      </c>
      <c r="E18" s="69"/>
      <c r="F18" s="69"/>
      <c r="G18" s="70"/>
      <c r="H18" s="7"/>
      <c r="I18" s="16" t="s">
        <v>51</v>
      </c>
      <c r="J18" s="26" t="s">
        <v>76</v>
      </c>
    </row>
    <row r="19" spans="2:11" ht="16.5" x14ac:dyDescent="0.3">
      <c r="B19" s="66" t="s">
        <v>52</v>
      </c>
      <c r="C19" s="67"/>
      <c r="D19" s="68">
        <v>400005</v>
      </c>
      <c r="E19" s="69"/>
      <c r="F19" s="69"/>
      <c r="G19" s="70"/>
      <c r="H19" s="7"/>
      <c r="J19" s="18"/>
    </row>
    <row r="20" spans="2:11" ht="16.5" x14ac:dyDescent="0.3">
      <c r="B20" s="66" t="s">
        <v>53</v>
      </c>
      <c r="C20" s="67"/>
      <c r="D20" s="68" t="s">
        <v>73</v>
      </c>
      <c r="E20" s="69"/>
      <c r="F20" s="69"/>
      <c r="G20" s="70"/>
      <c r="H20" s="7"/>
      <c r="I20" s="16" t="s">
        <v>51</v>
      </c>
      <c r="J20" s="26" t="s">
        <v>74</v>
      </c>
    </row>
    <row r="21" spans="2:11" ht="16.5" x14ac:dyDescent="0.3">
      <c r="B21" s="66" t="s">
        <v>54</v>
      </c>
      <c r="C21" s="67"/>
      <c r="D21" s="72"/>
      <c r="E21" s="73"/>
      <c r="F21" s="73"/>
      <c r="G21" s="74"/>
      <c r="H21" s="7"/>
      <c r="I21" s="16" t="s">
        <v>51</v>
      </c>
      <c r="J21" s="26"/>
    </row>
    <row r="22" spans="2:11" x14ac:dyDescent="0.25">
      <c r="D22" s="18"/>
      <c r="E22" s="18"/>
      <c r="F22" s="18"/>
      <c r="G22" s="18"/>
      <c r="J22" s="18"/>
    </row>
    <row r="23" spans="2:11" ht="18" x14ac:dyDescent="0.35">
      <c r="B23" s="14" t="s">
        <v>55</v>
      </c>
      <c r="D23" s="18"/>
      <c r="E23" s="18"/>
      <c r="F23" s="18"/>
      <c r="G23" s="18"/>
    </row>
    <row r="24" spans="2:11" x14ac:dyDescent="0.25">
      <c r="D24" s="18"/>
      <c r="E24" s="18"/>
      <c r="F24" s="18"/>
      <c r="G24" s="18"/>
    </row>
    <row r="25" spans="2:11" ht="16.5" x14ac:dyDescent="0.3">
      <c r="B25" s="51" t="s">
        <v>56</v>
      </c>
      <c r="C25" s="51"/>
      <c r="D25" s="45">
        <v>60</v>
      </c>
      <c r="E25" s="18"/>
      <c r="F25" s="18"/>
      <c r="G25" s="18"/>
      <c r="I25" s="7"/>
      <c r="J25" s="7"/>
    </row>
    <row r="26" spans="2:11" ht="16.5" x14ac:dyDescent="0.3">
      <c r="B26" s="51" t="s">
        <v>57</v>
      </c>
      <c r="C26" s="51"/>
      <c r="D26" s="45">
        <v>73</v>
      </c>
      <c r="E26" s="19"/>
      <c r="F26" s="19"/>
      <c r="G26" s="19"/>
      <c r="H26" s="7"/>
      <c r="I26" s="7"/>
      <c r="J26" s="7"/>
      <c r="K26" s="21"/>
    </row>
    <row r="27" spans="2:11" ht="16.5" x14ac:dyDescent="0.3">
      <c r="B27" s="51" t="s">
        <v>58</v>
      </c>
      <c r="C27" s="51"/>
      <c r="D27" s="45">
        <v>23</v>
      </c>
      <c r="E27" s="19"/>
      <c r="F27" s="19"/>
      <c r="G27" s="19"/>
      <c r="H27" s="7"/>
      <c r="I27" s="7"/>
      <c r="J27" s="7"/>
      <c r="K27" s="20"/>
    </row>
    <row r="28" spans="2:11" ht="16.5" x14ac:dyDescent="0.3">
      <c r="B28" s="7"/>
      <c r="C28" s="8"/>
      <c r="D28" s="19"/>
      <c r="E28" s="19"/>
      <c r="F28" s="19"/>
      <c r="G28" s="19"/>
      <c r="H28" s="7"/>
      <c r="I28" s="7"/>
      <c r="J28" s="7"/>
    </row>
    <row r="29" spans="2:11" ht="18" x14ac:dyDescent="0.35">
      <c r="B29" s="14" t="s">
        <v>59</v>
      </c>
      <c r="C29" s="8"/>
      <c r="D29" s="8"/>
      <c r="E29" s="8"/>
      <c r="F29" s="8"/>
      <c r="G29" s="8"/>
      <c r="H29" s="7"/>
      <c r="I29" s="7"/>
      <c r="J29" s="7"/>
    </row>
    <row r="30" spans="2:11" ht="16.5" x14ac:dyDescent="0.3">
      <c r="B30" s="7"/>
      <c r="C30" s="8"/>
      <c r="D30" s="8"/>
      <c r="E30" s="8"/>
      <c r="F30" s="8"/>
      <c r="G30" s="8"/>
      <c r="H30" s="7"/>
      <c r="I30" s="7"/>
      <c r="J30" s="7"/>
    </row>
    <row r="31" spans="2:11" ht="33" x14ac:dyDescent="0.25">
      <c r="B31" s="17" t="s">
        <v>1</v>
      </c>
      <c r="C31" s="17" t="s">
        <v>2</v>
      </c>
      <c r="D31" s="17" t="s">
        <v>60</v>
      </c>
      <c r="E31" s="75" t="s">
        <v>3</v>
      </c>
      <c r="F31" s="75"/>
      <c r="G31" s="75" t="s">
        <v>4</v>
      </c>
      <c r="H31" s="76"/>
      <c r="I31" s="17" t="s">
        <v>61</v>
      </c>
      <c r="J31" s="17" t="s">
        <v>62</v>
      </c>
    </row>
    <row r="32" spans="2:11" ht="16.5" x14ac:dyDescent="0.3">
      <c r="B32" s="43" t="s">
        <v>93</v>
      </c>
      <c r="C32" s="43" t="s">
        <v>95</v>
      </c>
      <c r="D32" s="46">
        <v>9.9</v>
      </c>
      <c r="E32" s="77" t="s">
        <v>94</v>
      </c>
      <c r="F32" s="77"/>
      <c r="G32" s="78" t="s">
        <v>91</v>
      </c>
      <c r="H32" s="79"/>
      <c r="I32" s="44"/>
      <c r="J32" s="43" t="s">
        <v>71</v>
      </c>
    </row>
  </sheetData>
  <mergeCells count="35">
    <mergeCell ref="B26:C26"/>
    <mergeCell ref="B27:C27"/>
    <mergeCell ref="E31:F31"/>
    <mergeCell ref="G31:H31"/>
    <mergeCell ref="E32:F32"/>
    <mergeCell ref="G32:H32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</mergeCells>
  <dataValidations count="2">
    <dataValidation allowBlank="1" showInputMessage="1" showErrorMessage="1" prompt="Origen y Destino como LOCALIDAD" sqref="E31:F31 E32:H32"/>
    <dataValidation allowBlank="1" showInputMessage="1" showErrorMessage="1" prompt="Nombre de fantasía del servicio" sqref="I31:I32"/>
  </dataValidations>
  <pageMargins left="0.7" right="0.7" top="0.75" bottom="0.75" header="0.3" footer="0.3"/>
  <pageSetup paperSize="5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I37"/>
  <sheetViews>
    <sheetView topLeftCell="A4" zoomScale="70" zoomScaleNormal="70" workbookViewId="0">
      <selection activeCell="F44" sqref="F44"/>
    </sheetView>
  </sheetViews>
  <sheetFormatPr baseColWidth="10" defaultColWidth="10.7109375" defaultRowHeight="15" x14ac:dyDescent="0.25"/>
  <cols>
    <col min="3" max="3" width="15.85546875" customWidth="1"/>
    <col min="4" max="7" width="27" customWidth="1"/>
  </cols>
  <sheetData>
    <row r="2" spans="2:9" ht="21" x14ac:dyDescent="0.25">
      <c r="B2" s="80" t="str">
        <f>"PROGRAMA DE OPERACIÓN DEL SERVICIO ("&amp;B7&amp;" - "&amp;C7&amp;")"</f>
        <v>PROGRAMA DE OPERACIÓN DEL SERVICIO (1B - REGRESO)</v>
      </c>
      <c r="C2" s="80"/>
      <c r="D2" s="80"/>
      <c r="E2" s="80"/>
      <c r="F2" s="80"/>
      <c r="G2" s="80"/>
      <c r="H2" s="80"/>
      <c r="I2" s="80"/>
    </row>
    <row r="4" spans="2:9" x14ac:dyDescent="0.25">
      <c r="B4" s="1" t="s">
        <v>0</v>
      </c>
      <c r="C4" s="1"/>
      <c r="D4" s="1"/>
      <c r="E4" s="1"/>
      <c r="F4" s="1"/>
      <c r="G4" s="1"/>
      <c r="H4" s="1"/>
      <c r="I4" s="1"/>
    </row>
    <row r="6" spans="2:9" x14ac:dyDescent="0.25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9" x14ac:dyDescent="0.25">
      <c r="B7" s="41" t="str">
        <f>'Operador SA'!B32</f>
        <v>1B</v>
      </c>
      <c r="C7" s="41" t="str">
        <f>'Operador SA'!C32</f>
        <v>REGRESO</v>
      </c>
      <c r="D7" s="41" t="str">
        <f>'Operador SA'!E32</f>
        <v>Las Tranqueras</v>
      </c>
      <c r="E7" s="41" t="str">
        <f>'Operador SA'!G32</f>
        <v>Población Las Camelias</v>
      </c>
      <c r="F7" s="41" t="str">
        <f>TAPA!I12</f>
        <v>COVID19</v>
      </c>
      <c r="G7" s="3"/>
    </row>
    <row r="9" spans="2:9" x14ac:dyDescent="0.25">
      <c r="B9" s="1" t="s">
        <v>6</v>
      </c>
      <c r="C9" s="1"/>
      <c r="D9" s="1"/>
      <c r="E9" s="1"/>
      <c r="F9" s="1"/>
      <c r="G9" s="1"/>
      <c r="H9" s="1"/>
      <c r="I9" s="1"/>
    </row>
    <row r="11" spans="2:9" x14ac:dyDescent="0.25">
      <c r="B11" s="81" t="s">
        <v>7</v>
      </c>
      <c r="C11" s="81" t="s">
        <v>8</v>
      </c>
      <c r="D11" s="82">
        <f>TAPA!D17</f>
        <v>44260</v>
      </c>
      <c r="E11" s="83"/>
      <c r="F11" s="39"/>
      <c r="G11" s="39"/>
      <c r="H11" s="34"/>
      <c r="I11" s="34"/>
    </row>
    <row r="12" spans="2:9" x14ac:dyDescent="0.25">
      <c r="B12" s="81"/>
      <c r="C12" s="81"/>
      <c r="D12" s="40" t="s">
        <v>9</v>
      </c>
      <c r="E12" s="40" t="s">
        <v>10</v>
      </c>
      <c r="F12" s="31"/>
      <c r="G12" s="31"/>
      <c r="H12" s="31"/>
      <c r="I12" s="31"/>
    </row>
    <row r="13" spans="2:9" x14ac:dyDescent="0.25">
      <c r="B13" s="4">
        <v>0</v>
      </c>
      <c r="C13" s="5" t="s">
        <v>11</v>
      </c>
      <c r="D13" s="37"/>
      <c r="E13" s="37"/>
      <c r="F13" s="35"/>
      <c r="G13" s="35"/>
      <c r="H13" s="35"/>
      <c r="I13" s="35"/>
    </row>
    <row r="14" spans="2:9" x14ac:dyDescent="0.25">
      <c r="B14" s="6">
        <v>1</v>
      </c>
      <c r="C14" s="42" t="s">
        <v>13</v>
      </c>
      <c r="D14" s="36"/>
      <c r="E14" s="36"/>
      <c r="F14" s="32"/>
      <c r="G14" s="32"/>
      <c r="H14" s="32"/>
      <c r="I14" s="32"/>
    </row>
    <row r="15" spans="2:9" x14ac:dyDescent="0.25">
      <c r="B15" s="4">
        <v>2</v>
      </c>
      <c r="C15" s="5" t="s">
        <v>14</v>
      </c>
      <c r="D15" s="37"/>
      <c r="E15" s="37"/>
      <c r="F15" s="35"/>
      <c r="G15" s="35"/>
      <c r="H15" s="35"/>
      <c r="I15" s="35"/>
    </row>
    <row r="16" spans="2:9" x14ac:dyDescent="0.25">
      <c r="B16" s="6">
        <v>3</v>
      </c>
      <c r="C16" s="42" t="s">
        <v>15</v>
      </c>
      <c r="D16" s="36"/>
      <c r="E16" s="36"/>
      <c r="F16" s="32"/>
      <c r="G16" s="32"/>
      <c r="H16" s="32"/>
      <c r="I16" s="32"/>
    </row>
    <row r="17" spans="2:9" x14ac:dyDescent="0.25">
      <c r="B17" s="4">
        <v>4</v>
      </c>
      <c r="C17" s="5" t="s">
        <v>16</v>
      </c>
      <c r="D17" s="37"/>
      <c r="E17" s="37"/>
      <c r="F17" s="35"/>
      <c r="G17" s="35"/>
      <c r="H17" s="35"/>
      <c r="I17" s="35"/>
    </row>
    <row r="18" spans="2:9" x14ac:dyDescent="0.25">
      <c r="B18" s="6">
        <v>5</v>
      </c>
      <c r="C18" s="42" t="s">
        <v>17</v>
      </c>
      <c r="D18" s="36"/>
      <c r="E18" s="36"/>
      <c r="F18" s="32"/>
      <c r="G18" s="32"/>
      <c r="H18" s="32"/>
      <c r="I18" s="32"/>
    </row>
    <row r="19" spans="2:9" x14ac:dyDescent="0.25">
      <c r="B19" s="4">
        <v>6</v>
      </c>
      <c r="C19" s="5" t="s">
        <v>18</v>
      </c>
      <c r="D19" s="37"/>
      <c r="E19" s="37"/>
      <c r="F19" s="35"/>
      <c r="G19" s="35"/>
      <c r="H19" s="35"/>
      <c r="I19" s="35"/>
    </row>
    <row r="20" spans="2:9" x14ac:dyDescent="0.25">
      <c r="B20" s="6">
        <v>7</v>
      </c>
      <c r="C20" s="42" t="s">
        <v>19</v>
      </c>
      <c r="D20" s="36"/>
      <c r="E20" s="36"/>
      <c r="F20" s="32"/>
      <c r="G20" s="32"/>
      <c r="H20" s="32"/>
      <c r="I20" s="32"/>
    </row>
    <row r="21" spans="2:9" x14ac:dyDescent="0.25">
      <c r="B21" s="4">
        <v>8</v>
      </c>
      <c r="C21" s="5" t="s">
        <v>20</v>
      </c>
      <c r="D21" s="47"/>
      <c r="E21" s="47"/>
      <c r="F21" s="35"/>
      <c r="G21" s="35"/>
      <c r="H21" s="35"/>
      <c r="I21" s="35"/>
    </row>
    <row r="22" spans="2:9" x14ac:dyDescent="0.25">
      <c r="B22" s="6">
        <v>9</v>
      </c>
      <c r="C22" s="42" t="s">
        <v>21</v>
      </c>
      <c r="D22" s="48"/>
      <c r="E22" s="48"/>
      <c r="F22" s="35"/>
      <c r="G22" s="35"/>
      <c r="H22" s="32"/>
      <c r="I22" s="32"/>
    </row>
    <row r="23" spans="2:9" x14ac:dyDescent="0.25">
      <c r="B23" s="4">
        <v>10</v>
      </c>
      <c r="C23" s="5" t="s">
        <v>22</v>
      </c>
      <c r="D23" s="47"/>
      <c r="E23" s="47"/>
      <c r="F23" s="35"/>
      <c r="G23" s="35"/>
      <c r="H23" s="35"/>
      <c r="I23" s="35"/>
    </row>
    <row r="24" spans="2:9" x14ac:dyDescent="0.25">
      <c r="B24" s="6">
        <v>11</v>
      </c>
      <c r="C24" s="42" t="s">
        <v>23</v>
      </c>
      <c r="D24" s="48"/>
      <c r="E24" s="48"/>
      <c r="F24" s="35"/>
      <c r="G24" s="35"/>
      <c r="H24" s="32"/>
      <c r="I24" s="32"/>
    </row>
    <row r="25" spans="2:9" x14ac:dyDescent="0.25">
      <c r="B25" s="4">
        <v>12</v>
      </c>
      <c r="C25" s="5" t="s">
        <v>24</v>
      </c>
      <c r="D25" s="47" t="s">
        <v>97</v>
      </c>
      <c r="E25" s="47">
        <v>0</v>
      </c>
      <c r="F25" s="35"/>
      <c r="G25" s="35"/>
      <c r="H25" s="35"/>
      <c r="I25" s="35"/>
    </row>
    <row r="26" spans="2:9" x14ac:dyDescent="0.25">
      <c r="B26" s="6">
        <v>13</v>
      </c>
      <c r="C26" s="42" t="s">
        <v>25</v>
      </c>
      <c r="D26" s="48" t="s">
        <v>96</v>
      </c>
      <c r="E26" s="48">
        <v>0</v>
      </c>
      <c r="F26" s="35"/>
      <c r="G26" s="35"/>
      <c r="H26" s="32"/>
      <c r="I26" s="32"/>
    </row>
    <row r="27" spans="2:9" x14ac:dyDescent="0.25">
      <c r="B27" s="4">
        <v>14</v>
      </c>
      <c r="C27" s="5" t="s">
        <v>26</v>
      </c>
      <c r="D27" s="47"/>
      <c r="E27" s="47"/>
      <c r="F27" s="35"/>
      <c r="G27" s="35"/>
      <c r="H27" s="35"/>
      <c r="I27" s="35"/>
    </row>
    <row r="28" spans="2:9" ht="16.5" customHeight="1" x14ac:dyDescent="0.25">
      <c r="B28" s="6">
        <v>15</v>
      </c>
      <c r="C28" s="42" t="s">
        <v>27</v>
      </c>
      <c r="D28" s="48"/>
      <c r="E28" s="48"/>
      <c r="F28" s="35"/>
      <c r="G28" s="35"/>
      <c r="H28" s="32"/>
      <c r="I28" s="32"/>
    </row>
    <row r="29" spans="2:9" x14ac:dyDescent="0.25">
      <c r="B29" s="4">
        <v>16</v>
      </c>
      <c r="C29" s="5" t="s">
        <v>28</v>
      </c>
      <c r="D29" s="47"/>
      <c r="E29" s="47"/>
      <c r="F29" s="35"/>
      <c r="G29" s="35"/>
      <c r="H29" s="35"/>
      <c r="I29" s="35"/>
    </row>
    <row r="30" spans="2:9" x14ac:dyDescent="0.25">
      <c r="B30" s="6">
        <v>17</v>
      </c>
      <c r="C30" s="42" t="s">
        <v>29</v>
      </c>
      <c r="D30" s="49"/>
      <c r="E30" s="48"/>
      <c r="F30" s="32"/>
      <c r="G30" s="32"/>
      <c r="H30" s="32"/>
      <c r="I30" s="32"/>
    </row>
    <row r="31" spans="2:9" x14ac:dyDescent="0.25">
      <c r="B31" s="4">
        <v>18</v>
      </c>
      <c r="C31" s="5" t="s">
        <v>30</v>
      </c>
      <c r="D31" s="50"/>
      <c r="E31" s="47"/>
      <c r="F31" s="35"/>
      <c r="G31" s="35"/>
      <c r="H31" s="35"/>
      <c r="I31" s="35"/>
    </row>
    <row r="32" spans="2:9" x14ac:dyDescent="0.25">
      <c r="B32" s="6">
        <v>19</v>
      </c>
      <c r="C32" s="42" t="s">
        <v>31</v>
      </c>
      <c r="D32" s="36"/>
      <c r="E32" s="36"/>
      <c r="F32" s="32"/>
      <c r="G32" s="32"/>
      <c r="H32" s="32"/>
      <c r="I32" s="32"/>
    </row>
    <row r="33" spans="2:9" x14ac:dyDescent="0.25">
      <c r="B33" s="4">
        <v>20</v>
      </c>
      <c r="C33" s="5" t="s">
        <v>32</v>
      </c>
      <c r="D33" s="37"/>
      <c r="E33" s="37"/>
      <c r="F33" s="35"/>
      <c r="G33" s="35"/>
      <c r="H33" s="35"/>
      <c r="I33" s="35"/>
    </row>
    <row r="34" spans="2:9" x14ac:dyDescent="0.25">
      <c r="B34" s="6">
        <v>21</v>
      </c>
      <c r="C34" s="42" t="s">
        <v>63</v>
      </c>
      <c r="D34" s="36"/>
      <c r="E34" s="36"/>
      <c r="F34" s="32"/>
      <c r="G34" s="32"/>
      <c r="H34" s="32"/>
      <c r="I34" s="32"/>
    </row>
    <row r="35" spans="2:9" x14ac:dyDescent="0.25">
      <c r="B35" s="4">
        <v>22</v>
      </c>
      <c r="C35" s="5" t="s">
        <v>64</v>
      </c>
      <c r="D35" s="37"/>
      <c r="E35" s="37"/>
      <c r="F35" s="35"/>
      <c r="G35" s="35"/>
      <c r="H35" s="35"/>
      <c r="I35" s="35"/>
    </row>
    <row r="36" spans="2:9" x14ac:dyDescent="0.25">
      <c r="B36" s="6">
        <v>23</v>
      </c>
      <c r="C36" s="42" t="s">
        <v>65</v>
      </c>
      <c r="D36" s="36"/>
      <c r="E36" s="36"/>
      <c r="F36" s="32"/>
      <c r="G36" s="32"/>
      <c r="H36" s="32"/>
      <c r="I36" s="32"/>
    </row>
    <row r="37" spans="2:9" ht="15.75" x14ac:dyDescent="0.25">
      <c r="B37" s="4" t="s">
        <v>33</v>
      </c>
      <c r="C37" s="5"/>
      <c r="D37" s="38" t="s">
        <v>12</v>
      </c>
      <c r="E37" s="38">
        <f>+SUM(E13:E36)</f>
        <v>0</v>
      </c>
      <c r="F37" s="31"/>
      <c r="G37" s="31"/>
      <c r="H37" s="31"/>
      <c r="I37" s="33"/>
    </row>
  </sheetData>
  <mergeCells count="4">
    <mergeCell ref="B2:I2"/>
    <mergeCell ref="B11:B12"/>
    <mergeCell ref="C11:C12"/>
    <mergeCell ref="D11:E11"/>
  </mergeCells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TAPA</vt:lpstr>
      <vt:lpstr>Flota</vt:lpstr>
      <vt:lpstr>Operador SA</vt:lpstr>
      <vt:lpstr>1B-R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Claudia Briones Toro</cp:lastModifiedBy>
  <cp:lastPrinted>2020-02-19T14:19:51Z</cp:lastPrinted>
  <dcterms:created xsi:type="dcterms:W3CDTF">2014-10-23T18:30:16Z</dcterms:created>
  <dcterms:modified xsi:type="dcterms:W3CDTF">2021-03-23T13:33:51Z</dcterms:modified>
</cp:coreProperties>
</file>